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610" activeTab="0"/>
  </bookViews>
  <sheets>
    <sheet name="GF" sheetId="1" r:id="rId1"/>
    <sheet name="WF" sheetId="2" r:id="rId2"/>
    <sheet name="AF" sheetId="3" r:id="rId3"/>
    <sheet name="Taxes" sheetId="4" r:id="rId4"/>
  </sheets>
  <definedNames>
    <definedName name="_xlnm.Print_Area" localSheetId="2">'AF'!$A$1:$J$47</definedName>
    <definedName name="_xlnm.Print_Area" localSheetId="1">'WF'!$A$1:$J$101</definedName>
  </definedNames>
  <calcPr fullCalcOnLoad="1"/>
</workbook>
</file>

<file path=xl/sharedStrings.xml><?xml version="1.0" encoding="utf-8"?>
<sst xmlns="http://schemas.openxmlformats.org/spreadsheetml/2006/main" count="438" uniqueCount="323">
  <si>
    <t>REVENUE</t>
  </si>
  <si>
    <t xml:space="preserve">  OPERATING REVENUES</t>
  </si>
  <si>
    <t>014007</t>
  </si>
  <si>
    <t>AD VALOREM TAXES</t>
  </si>
  <si>
    <t>014014</t>
  </si>
  <si>
    <t>DELINQUENT AD VALOREM TAXES</t>
  </si>
  <si>
    <t>014021</t>
  </si>
  <si>
    <t>PENALTIES AND INTEREST</t>
  </si>
  <si>
    <t>014028</t>
  </si>
  <si>
    <t>FRANCHISE FEES</t>
  </si>
  <si>
    <t>014035</t>
  </si>
  <si>
    <t>LICENSES &amp; PERMITS</t>
  </si>
  <si>
    <t>014049</t>
  </si>
  <si>
    <t>MUNICIPAL COURT FEES</t>
  </si>
  <si>
    <t>014056</t>
  </si>
  <si>
    <t>COURT TECHNOLOGY FEES</t>
  </si>
  <si>
    <t>014070</t>
  </si>
  <si>
    <t>MISCELLANEOUS</t>
  </si>
  <si>
    <t>014077</t>
  </si>
  <si>
    <t>LEASES AND RENTS</t>
  </si>
  <si>
    <t>014084</t>
  </si>
  <si>
    <t>SANITATION CHARGES</t>
  </si>
  <si>
    <t>014091</t>
  </si>
  <si>
    <t>LANDFILL FEES (HALE COUNTY)</t>
  </si>
  <si>
    <t>014105</t>
  </si>
  <si>
    <t>SALES TAX INCOME</t>
  </si>
  <si>
    <t>014112</t>
  </si>
  <si>
    <t>SALES TAX (AD VALOREM)</t>
  </si>
  <si>
    <t>014119</t>
  </si>
  <si>
    <t>MOSQUITO SPRAYING</t>
  </si>
  <si>
    <t>014126</t>
  </si>
  <si>
    <t>AMBULANCE SERVICE</t>
  </si>
  <si>
    <t>014133</t>
  </si>
  <si>
    <t>INTEREST INCOME</t>
  </si>
  <si>
    <t>014140</t>
  </si>
  <si>
    <t>SALE OF PROPERTY</t>
  </si>
  <si>
    <t>EXPENSE</t>
  </si>
  <si>
    <t xml:space="preserve">  CITY PARKS</t>
  </si>
  <si>
    <t>UTILITIES</t>
  </si>
  <si>
    <t>015014</t>
  </si>
  <si>
    <t>CITY PARK MAINTENANCE</t>
  </si>
  <si>
    <t xml:space="preserve">  JUDICIAL</t>
  </si>
  <si>
    <t>015049</t>
  </si>
  <si>
    <t>LEGAL - PROSECUTOR</t>
  </si>
  <si>
    <t>015056</t>
  </si>
  <si>
    <t>JUDICIAL EXPENSES</t>
  </si>
  <si>
    <t>015063</t>
  </si>
  <si>
    <t xml:space="preserve">  NONDEPARTMENTAL</t>
  </si>
  <si>
    <t>015105</t>
  </si>
  <si>
    <t>015112</t>
  </si>
  <si>
    <t>LEGAL PUBLICATIONS</t>
  </si>
  <si>
    <t>015119</t>
  </si>
  <si>
    <t>LEGAL</t>
  </si>
  <si>
    <t>015126</t>
  </si>
  <si>
    <t>ACCOUNTING</t>
  </si>
  <si>
    <t>015140</t>
  </si>
  <si>
    <t>JANITORIAL SUPPLIES</t>
  </si>
  <si>
    <t>015147</t>
  </si>
  <si>
    <t>TELEPHONES</t>
  </si>
  <si>
    <t>015151</t>
  </si>
  <si>
    <t>015154</t>
  </si>
  <si>
    <t>GENERAL INSURANCE/SAFETY</t>
  </si>
  <si>
    <t>SUPPLIES</t>
  </si>
  <si>
    <t>EQUIPMENT MAINTENANCE</t>
  </si>
  <si>
    <t>015189</t>
  </si>
  <si>
    <t>BUILDING &amp; GROUNDS</t>
  </si>
  <si>
    <t>015196</t>
  </si>
  <si>
    <t>POST OFFICE</t>
  </si>
  <si>
    <t>LEASES PAYABLE</t>
  </si>
  <si>
    <t xml:space="preserve">  LEGISLATIVE</t>
  </si>
  <si>
    <t>015266</t>
  </si>
  <si>
    <t>015273</t>
  </si>
  <si>
    <t>TRAVEL</t>
  </si>
  <si>
    <t xml:space="preserve">  ADMINISTRATION</t>
  </si>
  <si>
    <t>015301</t>
  </si>
  <si>
    <t>ADMINISTRATIVE AUTO ALLOWANCE</t>
  </si>
  <si>
    <t>015308</t>
  </si>
  <si>
    <t>015315</t>
  </si>
  <si>
    <t>015322</t>
  </si>
  <si>
    <t>015329</t>
  </si>
  <si>
    <t>OFFICE SUPPLIES</t>
  </si>
  <si>
    <t>015336</t>
  </si>
  <si>
    <t>PRINTING</t>
  </si>
  <si>
    <t>015343</t>
  </si>
  <si>
    <t>POSTAGE</t>
  </si>
  <si>
    <t>015350</t>
  </si>
  <si>
    <t>ELECTION</t>
  </si>
  <si>
    <t>015385</t>
  </si>
  <si>
    <t>CIVIL DEFENSE</t>
  </si>
  <si>
    <t xml:space="preserve">  SANITATION</t>
  </si>
  <si>
    <t>015434</t>
  </si>
  <si>
    <t>015448</t>
  </si>
  <si>
    <t>CONTRACT HAULING</t>
  </si>
  <si>
    <t>015462</t>
  </si>
  <si>
    <t>FUEL &amp; OIL</t>
  </si>
  <si>
    <t>015469</t>
  </si>
  <si>
    <t>015476</t>
  </si>
  <si>
    <t>015483</t>
  </si>
  <si>
    <t xml:space="preserve">  STREETS</t>
  </si>
  <si>
    <t>015525</t>
  </si>
  <si>
    <t>015532</t>
  </si>
  <si>
    <t>ENGINEERING FEES</t>
  </si>
  <si>
    <t>015546</t>
  </si>
  <si>
    <t>UTILITIES - STREET LIGHTING</t>
  </si>
  <si>
    <t>015553</t>
  </si>
  <si>
    <t>015567</t>
  </si>
  <si>
    <t>015574</t>
  </si>
  <si>
    <t>VEHICLE MAINTENANCE</t>
  </si>
  <si>
    <t>015581</t>
  </si>
  <si>
    <t>015595</t>
  </si>
  <si>
    <t xml:space="preserve">  FIRE</t>
  </si>
  <si>
    <t>015651</t>
  </si>
  <si>
    <t>015672</t>
  </si>
  <si>
    <t xml:space="preserve">  POLICE</t>
  </si>
  <si>
    <t>015728</t>
  </si>
  <si>
    <t>UNIFORMS</t>
  </si>
  <si>
    <t>015735</t>
  </si>
  <si>
    <t>015742</t>
  </si>
  <si>
    <t>015749</t>
  </si>
  <si>
    <t>015791</t>
  </si>
  <si>
    <t>015805</t>
  </si>
  <si>
    <t>015812</t>
  </si>
  <si>
    <t>015819</t>
  </si>
  <si>
    <t xml:space="preserve">  LIBRARY</t>
  </si>
  <si>
    <t>015868</t>
  </si>
  <si>
    <t>LIBRARY SERVICES</t>
  </si>
  <si>
    <t>015872</t>
  </si>
  <si>
    <t>SOFTWARE SUPPORT</t>
  </si>
  <si>
    <t xml:space="preserve">  EMS</t>
  </si>
  <si>
    <t>015896</t>
  </si>
  <si>
    <t>CONTRACT EMS BILLING</t>
  </si>
  <si>
    <t>015910</t>
  </si>
  <si>
    <t>EMS FUND</t>
  </si>
  <si>
    <t>015917</t>
  </si>
  <si>
    <t>015959</t>
  </si>
  <si>
    <t>015966</t>
  </si>
  <si>
    <t>015980</t>
  </si>
  <si>
    <t xml:space="preserve">  PAYROLL</t>
  </si>
  <si>
    <t>017007</t>
  </si>
  <si>
    <t>JUDICIAL SALARY</t>
  </si>
  <si>
    <t>017014</t>
  </si>
  <si>
    <t>CUSTODIAL SALARY (PT)</t>
  </si>
  <si>
    <t>017021</t>
  </si>
  <si>
    <t>ADMINISTRATIVE SALARIES</t>
  </si>
  <si>
    <t>017035</t>
  </si>
  <si>
    <t>FIRE SALARIES</t>
  </si>
  <si>
    <t>017042</t>
  </si>
  <si>
    <t>POLICE SALARIES</t>
  </si>
  <si>
    <t>017049</t>
  </si>
  <si>
    <t>TML - ADMIN. DEPARTMENT</t>
  </si>
  <si>
    <t>017056</t>
  </si>
  <si>
    <t>017063</t>
  </si>
  <si>
    <t>TML - POLICE DEPARTMENT</t>
  </si>
  <si>
    <t>017105</t>
  </si>
  <si>
    <t>TMRS - ADMIN. DEPARTMENT</t>
  </si>
  <si>
    <t>017112</t>
  </si>
  <si>
    <t>017119</t>
  </si>
  <si>
    <t>TMRS - POLICE DEPARTMENT</t>
  </si>
  <si>
    <t>017600</t>
  </si>
  <si>
    <t>PAYROLL TAX EXPENSE (FICA)</t>
  </si>
  <si>
    <t xml:space="preserve">  REVENUES</t>
  </si>
  <si>
    <t>024014</t>
  </si>
  <si>
    <t>024021</t>
  </si>
  <si>
    <t>RECONNECTION FEES</t>
  </si>
  <si>
    <t>024028</t>
  </si>
  <si>
    <t>RETURNED CHECK / LATE FEES</t>
  </si>
  <si>
    <t>024035</t>
  </si>
  <si>
    <t>LEASE INCOME</t>
  </si>
  <si>
    <t>024042</t>
  </si>
  <si>
    <t>CRP CROP INCOME</t>
  </si>
  <si>
    <t>024049</t>
  </si>
  <si>
    <t>024056</t>
  </si>
  <si>
    <t>METERED WATER SALES</t>
  </si>
  <si>
    <t>024063</t>
  </si>
  <si>
    <t>SEWER SERVICE SALES</t>
  </si>
  <si>
    <t>024070</t>
  </si>
  <si>
    <t>WATER SEWER PERMITS</t>
  </si>
  <si>
    <t>024084</t>
  </si>
  <si>
    <t>025007</t>
  </si>
  <si>
    <t>025021</t>
  </si>
  <si>
    <t>025035</t>
  </si>
  <si>
    <t>025049</t>
  </si>
  <si>
    <t>025067</t>
  </si>
  <si>
    <t>025069</t>
  </si>
  <si>
    <t>025147</t>
  </si>
  <si>
    <t>025154</t>
  </si>
  <si>
    <t>025168</t>
  </si>
  <si>
    <t>025182</t>
  </si>
  <si>
    <t>025189</t>
  </si>
  <si>
    <t>025196</t>
  </si>
  <si>
    <t>025238</t>
  </si>
  <si>
    <t>025252</t>
  </si>
  <si>
    <t>025259</t>
  </si>
  <si>
    <t xml:space="preserve">  WATER / SEWER MAINTENANCE</t>
  </si>
  <si>
    <t>025462</t>
  </si>
  <si>
    <t>025476</t>
  </si>
  <si>
    <t>025483</t>
  </si>
  <si>
    <t>025490</t>
  </si>
  <si>
    <t>025525</t>
  </si>
  <si>
    <t>025539</t>
  </si>
  <si>
    <t>STATE FEES &amp; PERMITS</t>
  </si>
  <si>
    <t>025546</t>
  </si>
  <si>
    <t>CHEMICALS</t>
  </si>
  <si>
    <t>025567</t>
  </si>
  <si>
    <t>025574</t>
  </si>
  <si>
    <t>025581</t>
  </si>
  <si>
    <t>025595</t>
  </si>
  <si>
    <t>025602</t>
  </si>
  <si>
    <t>WATER/SEWER TREATMENT</t>
  </si>
  <si>
    <t>025609</t>
  </si>
  <si>
    <t>UTILITY MAINTENANCE</t>
  </si>
  <si>
    <t>027007</t>
  </si>
  <si>
    <t>027014</t>
  </si>
  <si>
    <t>MAINTENANCE SALARIES</t>
  </si>
  <si>
    <t>027021</t>
  </si>
  <si>
    <t>027056</t>
  </si>
  <si>
    <t>TML - MAINTENANCE DEPARTMENT</t>
  </si>
  <si>
    <t>027077</t>
  </si>
  <si>
    <t>027084</t>
  </si>
  <si>
    <t>TMRS - MAINTENANCE DEPARTMENT</t>
  </si>
  <si>
    <t>027600</t>
  </si>
  <si>
    <t>034014</t>
  </si>
  <si>
    <t>034021</t>
  </si>
  <si>
    <t xml:space="preserve">  EXPENDITURES</t>
  </si>
  <si>
    <t>035056</t>
  </si>
  <si>
    <t>035070</t>
  </si>
  <si>
    <t>GENERAL INSURANCE / SAFETY</t>
  </si>
  <si>
    <t>035077</t>
  </si>
  <si>
    <t>035084</t>
  </si>
  <si>
    <t>035091</t>
  </si>
  <si>
    <t>035098</t>
  </si>
  <si>
    <t>035105</t>
  </si>
  <si>
    <t>RUNWAY MAINTENANCE</t>
  </si>
  <si>
    <t>035119</t>
  </si>
  <si>
    <t>TOTAL REVENUE - ALL SOURCES</t>
  </si>
  <si>
    <t>NET SURPLUS (DEFICIT)</t>
  </si>
  <si>
    <t>TOTAL REVENUES</t>
  </si>
  <si>
    <t>TOTAL</t>
  </si>
  <si>
    <t>TOTAL EXPENSE</t>
  </si>
  <si>
    <t>TOTAL OPERATING EXPENSE</t>
  </si>
  <si>
    <t>LIBRARY SALARIES</t>
  </si>
  <si>
    <t>015608</t>
  </si>
  <si>
    <t>LEASE PAYABLE</t>
  </si>
  <si>
    <t>015686</t>
  </si>
  <si>
    <t>PARK SALARIES</t>
  </si>
  <si>
    <t>017022</t>
  </si>
  <si>
    <t>014127</t>
  </si>
  <si>
    <t>017029</t>
  </si>
  <si>
    <t>HR EXPENSES</t>
  </si>
  <si>
    <t>017133</t>
  </si>
  <si>
    <t>SUPPLIES &amp; EQUIPMENT</t>
  </si>
  <si>
    <t>REVENUE RESERVE FUND</t>
  </si>
  <si>
    <t>CAPITAL IMPROVEMENT FUNDS</t>
  </si>
  <si>
    <t>DUES, REGISTRATIONS &amp; MEETINGS</t>
  </si>
  <si>
    <t>DUES, REGISTRATIONS &amp; TRAINING</t>
  </si>
  <si>
    <t>TMRS - PARKS DEPARTMENT</t>
  </si>
  <si>
    <t>TML - PARKS DEPARTMENT</t>
  </si>
  <si>
    <t>015225</t>
  </si>
  <si>
    <t>TDHCA PROJECT (HOME)</t>
  </si>
  <si>
    <t xml:space="preserve">TDHCA PROJECT </t>
  </si>
  <si>
    <t>CONTRACT SERVICES (Triple C)</t>
  </si>
  <si>
    <t>VECTOR CONTROL (MOSQUITO)</t>
  </si>
  <si>
    <t>APPRAISAL DIST. EXPENSE</t>
  </si>
  <si>
    <t>STREET BASE MATERIAL</t>
  </si>
  <si>
    <t>015602</t>
  </si>
  <si>
    <t>CONTRACT MAINTENANCE</t>
  </si>
  <si>
    <t>SEALCOAT PROJECT</t>
  </si>
  <si>
    <t>SOFTWARE / IT</t>
  </si>
  <si>
    <t>EQUIPMENT LEASES</t>
  </si>
  <si>
    <t>015357</t>
  </si>
  <si>
    <t>TRAINING</t>
  </si>
  <si>
    <t>LEGAL/PUBLICATIONS</t>
  </si>
  <si>
    <t>015013</t>
  </si>
  <si>
    <t>CONTRACTED MAINTENANCE</t>
  </si>
  <si>
    <t>Total</t>
  </si>
  <si>
    <t>FY 10-11</t>
  </si>
  <si>
    <t>COURT SECURITY FEE</t>
  </si>
  <si>
    <t>025630</t>
  </si>
  <si>
    <t>CODIFICATION</t>
  </si>
  <si>
    <t>014057</t>
  </si>
  <si>
    <t>014414</t>
  </si>
  <si>
    <t>015113</t>
  </si>
  <si>
    <t>Lubbock</t>
  </si>
  <si>
    <t>Hale</t>
  </si>
  <si>
    <t>Total Net Taxable Value</t>
  </si>
  <si>
    <t>Total Value of Protested Property</t>
  </si>
  <si>
    <t>+</t>
  </si>
  <si>
    <t>-</t>
  </si>
  <si>
    <t>Adjusted Tax Value</t>
  </si>
  <si>
    <t>x</t>
  </si>
  <si>
    <t>Projected tax rate</t>
  </si>
  <si>
    <t>=</t>
  </si>
  <si>
    <t>Total Levy</t>
  </si>
  <si>
    <t>Projected Levy without over 65/Disabled ceiling</t>
  </si>
  <si>
    <t>Total Levy to be collected over 65/Disabled</t>
  </si>
  <si>
    <t>Anticipated Collection Rate (percentage)</t>
  </si>
  <si>
    <t>Anticipated Levy Amount</t>
  </si>
  <si>
    <t>Proposed Tax Rate</t>
  </si>
  <si>
    <t>Budgeted Tax Levy</t>
  </si>
  <si>
    <t>Total Tax Value, over 65 and Disabled</t>
  </si>
  <si>
    <t>STREET SIGN REPAIRS</t>
  </si>
  <si>
    <t>CODE ENFORCEMENT</t>
  </si>
  <si>
    <t>From Pryor Year Fund Balance</t>
  </si>
  <si>
    <t>015833</t>
  </si>
  <si>
    <t>FY 11-12</t>
  </si>
  <si>
    <t>ANIMAL CONTROL</t>
  </si>
  <si>
    <t>Transfer Adjustments</t>
  </si>
  <si>
    <t>BACKHOE LEASE PAYMENT</t>
  </si>
  <si>
    <t>FY 12-13</t>
  </si>
  <si>
    <t>HEALTH INSPECTION CONTRACT</t>
  </si>
  <si>
    <t>TDHCA PROJECT - RESERVE PROG</t>
  </si>
  <si>
    <t>CAPITAL OUTLAY</t>
  </si>
  <si>
    <t>TDHCA PROJECT - (RESERVE)</t>
  </si>
  <si>
    <t>CLINIC</t>
  </si>
  <si>
    <t>015700</t>
  </si>
  <si>
    <t>014416</t>
  </si>
  <si>
    <t>015203</t>
  </si>
  <si>
    <t>015210</t>
  </si>
  <si>
    <t>015226</t>
  </si>
  <si>
    <t>FIRE DEPARTMENT FUND</t>
  </si>
  <si>
    <t>015616</t>
  </si>
  <si>
    <t>025623</t>
  </si>
  <si>
    <t>Certified Totals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</si>
</sst>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&quot;$&quot;#,##0.0000"/>
    <numFmt numFmtId="169" formatCode="0.00000"/>
    <numFmt numFmtId="170" formatCode="&quot;$&quot;#,##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33" borderId="10" xfId="0" applyNumberFormat="1" applyFont="1" applyFill="1" applyBorder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4" fillId="0" borderId="16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16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 quotePrefix="1">
      <alignment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164" fontId="4" fillId="0" borderId="15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right"/>
    </xf>
    <xf numFmtId="0" fontId="4" fillId="0" borderId="16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164" fontId="5" fillId="0" borderId="16" xfId="0" applyNumberFormat="1" applyFont="1" applyBorder="1" applyAlignment="1">
      <alignment/>
    </xf>
    <xf numFmtId="0" fontId="6" fillId="34" borderId="0" xfId="0" applyFont="1" applyFill="1" applyAlignment="1">
      <alignment/>
    </xf>
    <xf numFmtId="164" fontId="6" fillId="34" borderId="0" xfId="0" applyNumberFormat="1" applyFont="1" applyFill="1" applyAlignment="1">
      <alignment/>
    </xf>
    <xf numFmtId="169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34" borderId="0" xfId="0" applyFont="1" applyFill="1" applyAlignment="1" quotePrefix="1">
      <alignment horizontal="center"/>
    </xf>
    <xf numFmtId="0" fontId="2" fillId="33" borderId="1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5" fillId="0" borderId="16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 quotePrefix="1">
      <alignment/>
      <protection locked="0"/>
    </xf>
    <xf numFmtId="0" fontId="4" fillId="0" borderId="0" xfId="0" applyNumberFormat="1" applyFont="1" applyFill="1" applyAlignment="1" quotePrefix="1">
      <alignment horizontal="left"/>
    </xf>
    <xf numFmtId="164" fontId="4" fillId="0" borderId="16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4" fillId="0" borderId="18" xfId="0" applyNumberFormat="1" applyFont="1" applyFill="1" applyBorder="1" applyAlignment="1" applyProtection="1">
      <alignment/>
      <protection/>
    </xf>
    <xf numFmtId="164" fontId="4" fillId="0" borderId="19" xfId="0" applyNumberFormat="1" applyFont="1" applyFill="1" applyBorder="1" applyAlignment="1" applyProtection="1">
      <alignment/>
      <protection/>
    </xf>
    <xf numFmtId="164" fontId="1" fillId="0" borderId="16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10" fontId="0" fillId="0" borderId="0" xfId="0" applyNumberFormat="1" applyFont="1" applyFill="1" applyAlignment="1">
      <alignment horizontal="left"/>
    </xf>
    <xf numFmtId="10" fontId="4" fillId="0" borderId="0" xfId="0" applyNumberFormat="1" applyFont="1" applyFill="1" applyBorder="1" applyAlignment="1" applyProtection="1">
      <alignment horizontal="left"/>
      <protection/>
    </xf>
    <xf numFmtId="9" fontId="0" fillId="0" borderId="0" xfId="0" applyNumberFormat="1" applyFont="1" applyFill="1" applyAlignment="1" quotePrefix="1">
      <alignment horizontal="left"/>
    </xf>
    <xf numFmtId="9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 quotePrefix="1">
      <alignment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 locked="0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/>
    </xf>
    <xf numFmtId="9" fontId="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4" fillId="0" borderId="2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quotePrefix="1">
      <alignment/>
    </xf>
    <xf numFmtId="0" fontId="6" fillId="0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7109375" style="5" customWidth="1"/>
    <col min="2" max="2" width="8.8515625" style="6" customWidth="1"/>
    <col min="3" max="3" width="34.140625" style="5" customWidth="1"/>
    <col min="4" max="4" width="14.28125" style="8" customWidth="1"/>
    <col min="5" max="6" width="2.8515625" style="20" customWidth="1"/>
    <col min="7" max="7" width="2.7109375" style="55" customWidth="1"/>
    <col min="8" max="8" width="10.00390625" style="11" customWidth="1"/>
    <col min="9" max="9" width="2.8515625" style="55" customWidth="1"/>
    <col min="10" max="10" width="2.00390625" style="5" customWidth="1"/>
    <col min="11" max="17" width="9.140625" style="5" customWidth="1"/>
    <col min="18" max="16384" width="11.421875" style="5" customWidth="1"/>
  </cols>
  <sheetData>
    <row r="2" spans="2:9" ht="12.75">
      <c r="B2" s="19"/>
      <c r="C2" s="4" t="s">
        <v>1</v>
      </c>
      <c r="D2" s="15"/>
      <c r="E2" s="15"/>
      <c r="F2" s="15"/>
      <c r="G2" s="15"/>
      <c r="H2" s="15" t="s">
        <v>308</v>
      </c>
      <c r="I2" s="15"/>
    </row>
    <row r="3" spans="2:3" ht="12.75">
      <c r="B3" s="9"/>
      <c r="C3" s="10"/>
    </row>
    <row r="4" spans="2:8" ht="12.75">
      <c r="B4" s="113" t="s">
        <v>2</v>
      </c>
      <c r="C4" s="88" t="s">
        <v>3</v>
      </c>
      <c r="H4" s="83">
        <v>393500</v>
      </c>
    </row>
    <row r="5" spans="2:8" ht="12.75">
      <c r="B5" s="113" t="s">
        <v>4</v>
      </c>
      <c r="C5" s="88" t="s">
        <v>5</v>
      </c>
      <c r="H5" s="83">
        <v>10000</v>
      </c>
    </row>
    <row r="6" spans="2:8" ht="12.75">
      <c r="B6" s="113" t="s">
        <v>6</v>
      </c>
      <c r="C6" s="88" t="s">
        <v>7</v>
      </c>
      <c r="H6" s="83">
        <v>6500</v>
      </c>
    </row>
    <row r="7" spans="2:8" ht="12.75">
      <c r="B7" s="113" t="s">
        <v>8</v>
      </c>
      <c r="C7" s="88" t="s">
        <v>9</v>
      </c>
      <c r="H7" s="83">
        <v>110000</v>
      </c>
    </row>
    <row r="8" spans="2:8" ht="12.75">
      <c r="B8" s="113" t="s">
        <v>10</v>
      </c>
      <c r="C8" s="88" t="s">
        <v>11</v>
      </c>
      <c r="H8" s="83">
        <v>2500</v>
      </c>
    </row>
    <row r="9" spans="2:8" ht="12.75">
      <c r="B9" s="113" t="s">
        <v>12</v>
      </c>
      <c r="C9" s="88" t="s">
        <v>13</v>
      </c>
      <c r="H9" s="83">
        <v>23000</v>
      </c>
    </row>
    <row r="10" spans="2:8" ht="12.75">
      <c r="B10" s="113" t="s">
        <v>14</v>
      </c>
      <c r="C10" s="88" t="s">
        <v>15</v>
      </c>
      <c r="H10" s="83">
        <v>330</v>
      </c>
    </row>
    <row r="11" spans="2:8" ht="12.75">
      <c r="B11" s="114" t="s">
        <v>279</v>
      </c>
      <c r="C11" s="88" t="s">
        <v>276</v>
      </c>
      <c r="H11" s="83">
        <v>250</v>
      </c>
    </row>
    <row r="12" spans="2:8" ht="12.75">
      <c r="B12" s="113" t="s">
        <v>16</v>
      </c>
      <c r="C12" s="88" t="s">
        <v>17</v>
      </c>
      <c r="H12" s="83">
        <v>1500</v>
      </c>
    </row>
    <row r="13" spans="2:8" ht="12.75">
      <c r="B13" s="113" t="s">
        <v>18</v>
      </c>
      <c r="C13" s="88" t="s">
        <v>19</v>
      </c>
      <c r="H13" s="83">
        <v>22000</v>
      </c>
    </row>
    <row r="14" spans="2:8" ht="12.75">
      <c r="B14" s="113" t="s">
        <v>20</v>
      </c>
      <c r="C14" s="88" t="s">
        <v>21</v>
      </c>
      <c r="H14" s="83">
        <v>255000</v>
      </c>
    </row>
    <row r="15" spans="2:8" ht="12.75">
      <c r="B15" s="113" t="s">
        <v>22</v>
      </c>
      <c r="C15" s="88" t="s">
        <v>23</v>
      </c>
      <c r="H15" s="83">
        <v>4800</v>
      </c>
    </row>
    <row r="16" spans="2:8" ht="12.75">
      <c r="B16" s="113" t="s">
        <v>24</v>
      </c>
      <c r="C16" s="88" t="s">
        <v>25</v>
      </c>
      <c r="H16" s="83">
        <v>96000</v>
      </c>
    </row>
    <row r="17" spans="2:8" ht="12.75">
      <c r="B17" s="113" t="s">
        <v>26</v>
      </c>
      <c r="C17" s="88" t="s">
        <v>27</v>
      </c>
      <c r="H17" s="83">
        <v>48000</v>
      </c>
    </row>
    <row r="18" spans="2:8" ht="12.75">
      <c r="B18" s="113" t="s">
        <v>28</v>
      </c>
      <c r="C18" s="88" t="s">
        <v>29</v>
      </c>
      <c r="H18" s="83">
        <v>16000</v>
      </c>
    </row>
    <row r="19" spans="2:8" ht="12.75">
      <c r="B19" s="113" t="s">
        <v>30</v>
      </c>
      <c r="C19" s="88" t="s">
        <v>31</v>
      </c>
      <c r="H19" s="83">
        <v>116000</v>
      </c>
    </row>
    <row r="20" spans="2:8" ht="12.75">
      <c r="B20" s="114" t="s">
        <v>246</v>
      </c>
      <c r="C20" s="88" t="s">
        <v>125</v>
      </c>
      <c r="H20" s="83">
        <v>5500</v>
      </c>
    </row>
    <row r="21" spans="2:8" ht="12.75">
      <c r="B21" s="113" t="s">
        <v>32</v>
      </c>
      <c r="C21" s="88" t="s">
        <v>33</v>
      </c>
      <c r="D21" s="122"/>
      <c r="H21" s="83">
        <v>7600</v>
      </c>
    </row>
    <row r="22" spans="2:8" ht="12.75">
      <c r="B22" s="113" t="s">
        <v>34</v>
      </c>
      <c r="C22" s="88" t="s">
        <v>35</v>
      </c>
      <c r="H22" s="83">
        <v>1000</v>
      </c>
    </row>
    <row r="23" spans="4:9" ht="12.75">
      <c r="D23" s="84"/>
      <c r="E23" s="85"/>
      <c r="F23" s="85"/>
      <c r="G23" s="86"/>
      <c r="H23" s="98"/>
      <c r="I23" s="86"/>
    </row>
    <row r="24" spans="3:8" ht="12.75">
      <c r="C24" s="87" t="s">
        <v>237</v>
      </c>
      <c r="D24" s="87"/>
      <c r="G24" s="87"/>
      <c r="H24" s="87">
        <f>SUM(H4:H23)</f>
        <v>1119480</v>
      </c>
    </row>
    <row r="25" ht="12.75">
      <c r="G25" s="83"/>
    </row>
    <row r="26" spans="2:9" ht="12.75">
      <c r="B26" s="19"/>
      <c r="C26" s="4" t="s">
        <v>252</v>
      </c>
      <c r="D26" s="15"/>
      <c r="E26" s="15"/>
      <c r="F26" s="15"/>
      <c r="G26" s="15"/>
      <c r="H26" s="15" t="s">
        <v>308</v>
      </c>
      <c r="I26" s="15"/>
    </row>
    <row r="27" spans="2:7" ht="12.75">
      <c r="B27" s="9"/>
      <c r="C27" s="10"/>
      <c r="D27" s="30"/>
      <c r="G27" s="83"/>
    </row>
    <row r="28" spans="2:7" ht="12.75">
      <c r="B28" s="9"/>
      <c r="C28" s="10"/>
      <c r="D28" s="30"/>
      <c r="G28" s="83"/>
    </row>
    <row r="29" spans="2:8" ht="12.75">
      <c r="B29" s="121" t="s">
        <v>280</v>
      </c>
      <c r="C29" s="5" t="s">
        <v>259</v>
      </c>
      <c r="E29" s="120"/>
      <c r="F29" s="120"/>
      <c r="G29" s="83"/>
      <c r="H29" s="83">
        <v>451000</v>
      </c>
    </row>
    <row r="30" spans="2:8" ht="12.75">
      <c r="B30" s="121" t="s">
        <v>315</v>
      </c>
      <c r="C30" s="5" t="s">
        <v>310</v>
      </c>
      <c r="E30" s="120"/>
      <c r="F30" s="120"/>
      <c r="G30" s="83"/>
      <c r="H30" s="83">
        <v>902000</v>
      </c>
    </row>
    <row r="31" spans="4:9" ht="12.75">
      <c r="D31" s="84"/>
      <c r="E31" s="85"/>
      <c r="F31" s="85"/>
      <c r="G31" s="86"/>
      <c r="H31" s="98"/>
      <c r="I31" s="86"/>
    </row>
    <row r="32" spans="3:8" ht="12.75">
      <c r="C32" s="87" t="s">
        <v>237</v>
      </c>
      <c r="D32" s="34"/>
      <c r="G32" s="34"/>
      <c r="H32" s="34">
        <f>SUM(H29:H31)</f>
        <v>1353000</v>
      </c>
    </row>
    <row r="33" spans="3:7" ht="12.75">
      <c r="C33" s="87"/>
      <c r="G33" s="83"/>
    </row>
    <row r="34" spans="4:9" ht="12.75">
      <c r="D34" s="84"/>
      <c r="E34" s="85"/>
      <c r="F34" s="85"/>
      <c r="G34" s="86"/>
      <c r="H34" s="98"/>
      <c r="I34" s="86"/>
    </row>
    <row r="35" spans="3:8" ht="12.75">
      <c r="C35" s="1" t="s">
        <v>234</v>
      </c>
      <c r="D35" s="43"/>
      <c r="G35" s="43"/>
      <c r="H35" s="43">
        <f>SUM(H32,H24)</f>
        <v>2472480</v>
      </c>
    </row>
    <row r="36" spans="3:7" ht="12.75">
      <c r="C36" s="1"/>
      <c r="D36" s="43"/>
      <c r="G36" s="43"/>
    </row>
    <row r="37" spans="2:7" ht="12.75">
      <c r="B37" s="105"/>
      <c r="C37" s="1"/>
      <c r="D37" s="43"/>
      <c r="G37" s="43"/>
    </row>
    <row r="38" spans="3:7" ht="12.75">
      <c r="C38" s="1"/>
      <c r="D38" s="43"/>
      <c r="G38" s="43"/>
    </row>
    <row r="39" ht="12.75">
      <c r="G39" s="83"/>
    </row>
    <row r="40" spans="2:9" ht="12.75">
      <c r="B40" s="19"/>
      <c r="C40" s="4" t="s">
        <v>37</v>
      </c>
      <c r="D40" s="15"/>
      <c r="E40" s="15"/>
      <c r="F40" s="15"/>
      <c r="G40" s="15"/>
      <c r="H40" s="15" t="s">
        <v>308</v>
      </c>
      <c r="I40" s="15"/>
    </row>
    <row r="41" spans="2:7" ht="12.75">
      <c r="B41" s="9"/>
      <c r="C41" s="10"/>
      <c r="G41" s="83"/>
    </row>
    <row r="42" spans="2:8" ht="12.75">
      <c r="B42" s="117" t="s">
        <v>272</v>
      </c>
      <c r="C42" s="116" t="s">
        <v>273</v>
      </c>
      <c r="D42" s="118"/>
      <c r="E42" s="54"/>
      <c r="F42" s="54"/>
      <c r="G42" s="83"/>
      <c r="H42" s="83">
        <v>1100</v>
      </c>
    </row>
    <row r="43" spans="2:8" ht="12.75">
      <c r="B43" s="119" t="s">
        <v>39</v>
      </c>
      <c r="C43" s="116" t="s">
        <v>40</v>
      </c>
      <c r="D43" s="118"/>
      <c r="E43" s="54"/>
      <c r="F43" s="54"/>
      <c r="G43" s="83"/>
      <c r="H43" s="83">
        <v>9000</v>
      </c>
    </row>
    <row r="44" spans="2:9" ht="12.75">
      <c r="B44" s="9"/>
      <c r="C44" s="7"/>
      <c r="D44" s="84"/>
      <c r="E44" s="85"/>
      <c r="F44" s="85"/>
      <c r="G44" s="86"/>
      <c r="H44" s="98"/>
      <c r="I44" s="86"/>
    </row>
    <row r="45" spans="3:8" ht="12.75">
      <c r="C45" s="87" t="s">
        <v>237</v>
      </c>
      <c r="D45" s="43"/>
      <c r="G45" s="43"/>
      <c r="H45" s="43">
        <f>SUM(H42:H44)</f>
        <v>10100</v>
      </c>
    </row>
    <row r="46" spans="3:7" ht="12.75">
      <c r="C46" s="87"/>
      <c r="D46" s="43"/>
      <c r="G46" s="83"/>
    </row>
    <row r="47" spans="2:9" ht="12.75">
      <c r="B47" s="19"/>
      <c r="C47" s="4" t="s">
        <v>41</v>
      </c>
      <c r="D47" s="15"/>
      <c r="E47" s="15"/>
      <c r="F47" s="15"/>
      <c r="G47" s="15"/>
      <c r="H47" s="15" t="s">
        <v>308</v>
      </c>
      <c r="I47" s="15"/>
    </row>
    <row r="48" spans="2:3" ht="12.75">
      <c r="B48" s="9"/>
      <c r="C48" s="10"/>
    </row>
    <row r="49" spans="2:8" ht="12.75">
      <c r="B49" s="113" t="s">
        <v>42</v>
      </c>
      <c r="C49" s="88" t="s">
        <v>43</v>
      </c>
      <c r="H49" s="83">
        <v>500</v>
      </c>
    </row>
    <row r="50" spans="2:8" ht="12.75">
      <c r="B50" s="113" t="s">
        <v>44</v>
      </c>
      <c r="C50" s="88" t="s">
        <v>45</v>
      </c>
      <c r="H50" s="83">
        <v>15000</v>
      </c>
    </row>
    <row r="51" spans="2:8" ht="12.75">
      <c r="B51" s="113" t="s">
        <v>46</v>
      </c>
      <c r="C51" s="88" t="s">
        <v>253</v>
      </c>
      <c r="H51" s="83">
        <v>1000</v>
      </c>
    </row>
    <row r="52" spans="4:9" ht="12.75">
      <c r="D52" s="84"/>
      <c r="E52" s="85"/>
      <c r="F52" s="85"/>
      <c r="G52" s="86"/>
      <c r="H52" s="86"/>
      <c r="I52" s="86"/>
    </row>
    <row r="53" spans="3:8" ht="12.75">
      <c r="C53" s="87" t="s">
        <v>237</v>
      </c>
      <c r="D53" s="43"/>
      <c r="G53" s="43"/>
      <c r="H53" s="43">
        <f>SUM(H49:H52)</f>
        <v>16500</v>
      </c>
    </row>
    <row r="54" spans="3:7" ht="12.75">
      <c r="C54" s="87"/>
      <c r="D54" s="43"/>
      <c r="G54" s="83"/>
    </row>
    <row r="55" spans="2:9" ht="12.75">
      <c r="B55" s="19"/>
      <c r="C55" s="4" t="s">
        <v>47</v>
      </c>
      <c r="D55" s="15"/>
      <c r="E55" s="15"/>
      <c r="F55" s="15"/>
      <c r="G55" s="15"/>
      <c r="H55" s="15" t="s">
        <v>308</v>
      </c>
      <c r="I55" s="15"/>
    </row>
    <row r="56" spans="2:3" ht="12.75">
      <c r="B56" s="9"/>
      <c r="C56" s="10"/>
    </row>
    <row r="57" spans="2:8" ht="12.75">
      <c r="B57" s="113" t="s">
        <v>48</v>
      </c>
      <c r="C57" s="88" t="s">
        <v>262</v>
      </c>
      <c r="H57" s="83">
        <v>10000</v>
      </c>
    </row>
    <row r="58" spans="2:8" ht="12.75">
      <c r="B58" s="113" t="s">
        <v>49</v>
      </c>
      <c r="C58" s="88" t="s">
        <v>50</v>
      </c>
      <c r="H58" s="83">
        <v>2500</v>
      </c>
    </row>
    <row r="59" spans="2:8" ht="12.75">
      <c r="B59" s="114" t="s">
        <v>281</v>
      </c>
      <c r="C59" s="88" t="s">
        <v>278</v>
      </c>
      <c r="H59" s="83">
        <v>1000</v>
      </c>
    </row>
    <row r="60" spans="2:8" ht="12.75">
      <c r="B60" s="113" t="s">
        <v>51</v>
      </c>
      <c r="C60" s="88" t="s">
        <v>52</v>
      </c>
      <c r="H60" s="83">
        <v>6000</v>
      </c>
    </row>
    <row r="61" spans="2:8" ht="12.75">
      <c r="B61" s="113" t="s">
        <v>53</v>
      </c>
      <c r="C61" s="88" t="s">
        <v>54</v>
      </c>
      <c r="H61" s="83">
        <v>6500</v>
      </c>
    </row>
    <row r="62" spans="2:8" ht="12.75">
      <c r="B62" s="113" t="s">
        <v>55</v>
      </c>
      <c r="C62" s="88" t="s">
        <v>56</v>
      </c>
      <c r="H62" s="83">
        <v>1900</v>
      </c>
    </row>
    <row r="63" spans="2:8" ht="12.75">
      <c r="B63" s="113" t="s">
        <v>57</v>
      </c>
      <c r="C63" s="88" t="s">
        <v>58</v>
      </c>
      <c r="H63" s="83">
        <v>8500</v>
      </c>
    </row>
    <row r="64" spans="2:8" ht="12.75">
      <c r="B64" s="113" t="s">
        <v>59</v>
      </c>
      <c r="C64" s="88" t="s">
        <v>38</v>
      </c>
      <c r="H64" s="83">
        <v>30000</v>
      </c>
    </row>
    <row r="65" spans="2:8" ht="12.75">
      <c r="B65" s="113" t="s">
        <v>60</v>
      </c>
      <c r="C65" s="88" t="s">
        <v>61</v>
      </c>
      <c r="H65" s="83">
        <v>30000</v>
      </c>
    </row>
    <row r="66" spans="2:8" ht="12.75">
      <c r="B66" s="113" t="s">
        <v>64</v>
      </c>
      <c r="C66" s="88" t="s">
        <v>65</v>
      </c>
      <c r="H66" s="83">
        <v>7200</v>
      </c>
    </row>
    <row r="67" spans="2:8" ht="12.75">
      <c r="B67" s="113" t="s">
        <v>66</v>
      </c>
      <c r="C67" s="88" t="s">
        <v>67</v>
      </c>
      <c r="H67" s="83">
        <v>1200</v>
      </c>
    </row>
    <row r="68" spans="2:8" ht="12.75">
      <c r="B68" s="114" t="s">
        <v>316</v>
      </c>
      <c r="C68" s="88" t="s">
        <v>313</v>
      </c>
      <c r="H68" s="83">
        <v>800</v>
      </c>
    </row>
    <row r="69" spans="2:8" ht="12.75">
      <c r="B69" s="114" t="s">
        <v>317</v>
      </c>
      <c r="C69" s="88" t="s">
        <v>309</v>
      </c>
      <c r="H69" s="83">
        <v>2000</v>
      </c>
    </row>
    <row r="70" spans="2:8" ht="12.75">
      <c r="B70" s="114" t="s">
        <v>257</v>
      </c>
      <c r="C70" s="88" t="s">
        <v>258</v>
      </c>
      <c r="H70" s="83">
        <v>451000</v>
      </c>
    </row>
    <row r="71" spans="2:8" ht="12.75">
      <c r="B71" s="114" t="s">
        <v>318</v>
      </c>
      <c r="C71" s="5" t="s">
        <v>312</v>
      </c>
      <c r="H71" s="83">
        <v>902000</v>
      </c>
    </row>
    <row r="72" spans="4:9" ht="12.75">
      <c r="D72" s="84"/>
      <c r="E72" s="85"/>
      <c r="F72" s="85"/>
      <c r="G72" s="86"/>
      <c r="H72" s="98"/>
      <c r="I72" s="86"/>
    </row>
    <row r="73" spans="3:8" ht="12.75">
      <c r="C73" s="87" t="s">
        <v>237</v>
      </c>
      <c r="D73" s="43"/>
      <c r="G73" s="43"/>
      <c r="H73" s="43">
        <f>SUM(H57:H72)</f>
        <v>1460600</v>
      </c>
    </row>
    <row r="75" spans="2:9" ht="12.75">
      <c r="B75" s="19"/>
      <c r="C75" s="4" t="s">
        <v>69</v>
      </c>
      <c r="D75" s="15"/>
      <c r="E75" s="15"/>
      <c r="F75" s="15"/>
      <c r="G75" s="15"/>
      <c r="H75" s="15" t="s">
        <v>308</v>
      </c>
      <c r="I75" s="15"/>
    </row>
    <row r="76" spans="2:3" ht="12.75">
      <c r="B76" s="9"/>
      <c r="C76" s="10"/>
    </row>
    <row r="77" spans="2:8" ht="12.75">
      <c r="B77" s="113" t="s">
        <v>70</v>
      </c>
      <c r="C77" s="88" t="s">
        <v>253</v>
      </c>
      <c r="H77" s="83">
        <v>2500</v>
      </c>
    </row>
    <row r="78" spans="2:8" ht="12.75">
      <c r="B78" s="113" t="s">
        <v>71</v>
      </c>
      <c r="C78" s="88" t="s">
        <v>72</v>
      </c>
      <c r="H78" s="83">
        <v>1000</v>
      </c>
    </row>
    <row r="79" spans="4:9" ht="12.75">
      <c r="D79" s="84"/>
      <c r="E79" s="85"/>
      <c r="F79" s="85"/>
      <c r="G79" s="86"/>
      <c r="H79" s="98"/>
      <c r="I79" s="86"/>
    </row>
    <row r="80" spans="3:8" ht="12.75">
      <c r="C80" s="87" t="s">
        <v>237</v>
      </c>
      <c r="D80" s="43"/>
      <c r="G80" s="43"/>
      <c r="H80" s="43">
        <f>SUM(H77:H79)</f>
        <v>3500</v>
      </c>
    </row>
    <row r="81" spans="3:7" ht="12.75">
      <c r="C81" s="1"/>
      <c r="G81" s="83"/>
    </row>
    <row r="82" spans="2:9" ht="12.75">
      <c r="B82" s="19"/>
      <c r="C82" s="4" t="s">
        <v>73</v>
      </c>
      <c r="D82" s="15"/>
      <c r="E82" s="15"/>
      <c r="F82" s="15"/>
      <c r="G82" s="15"/>
      <c r="H82" s="15" t="s">
        <v>308</v>
      </c>
      <c r="I82" s="15"/>
    </row>
    <row r="83" spans="2:7" ht="12.75">
      <c r="B83" s="9"/>
      <c r="C83" s="10"/>
      <c r="G83" s="83"/>
    </row>
    <row r="84" spans="2:8" ht="12.75">
      <c r="B84" s="113" t="s">
        <v>74</v>
      </c>
      <c r="C84" s="88" t="s">
        <v>75</v>
      </c>
      <c r="H84" s="83">
        <v>5500</v>
      </c>
    </row>
    <row r="85" spans="2:8" ht="12.75">
      <c r="B85" s="113" t="s">
        <v>76</v>
      </c>
      <c r="C85" s="88" t="s">
        <v>267</v>
      </c>
      <c r="H85" s="83">
        <v>2500</v>
      </c>
    </row>
    <row r="86" spans="2:8" ht="12.75">
      <c r="B86" s="113" t="s">
        <v>77</v>
      </c>
      <c r="C86" s="88" t="s">
        <v>253</v>
      </c>
      <c r="G86" s="83"/>
      <c r="H86" s="83">
        <v>6000</v>
      </c>
    </row>
    <row r="87" spans="2:8" ht="12.75">
      <c r="B87" s="113" t="s">
        <v>78</v>
      </c>
      <c r="C87" s="88" t="s">
        <v>72</v>
      </c>
      <c r="G87" s="83"/>
      <c r="H87" s="83">
        <v>1000</v>
      </c>
    </row>
    <row r="88" spans="2:8" ht="12.75">
      <c r="B88" s="113" t="s">
        <v>79</v>
      </c>
      <c r="C88" s="88" t="s">
        <v>80</v>
      </c>
      <c r="G88" s="83"/>
      <c r="H88" s="83">
        <v>6100</v>
      </c>
    </row>
    <row r="89" spans="2:8" ht="12.75">
      <c r="B89" s="113" t="s">
        <v>81</v>
      </c>
      <c r="C89" s="88" t="s">
        <v>82</v>
      </c>
      <c r="G89" s="83"/>
      <c r="H89" s="83">
        <v>300</v>
      </c>
    </row>
    <row r="90" spans="2:8" ht="12.75">
      <c r="B90" s="113" t="s">
        <v>83</v>
      </c>
      <c r="C90" s="88" t="s">
        <v>84</v>
      </c>
      <c r="G90" s="83"/>
      <c r="H90" s="83">
        <v>1500</v>
      </c>
    </row>
    <row r="91" spans="2:8" ht="12.75">
      <c r="B91" s="113" t="s">
        <v>85</v>
      </c>
      <c r="C91" s="88" t="s">
        <v>86</v>
      </c>
      <c r="G91" s="83"/>
      <c r="H91" s="83">
        <v>4000</v>
      </c>
    </row>
    <row r="92" spans="2:8" ht="12.75">
      <c r="B92" s="114" t="s">
        <v>269</v>
      </c>
      <c r="C92" s="88" t="s">
        <v>268</v>
      </c>
      <c r="G92" s="83"/>
      <c r="H92" s="83">
        <v>500</v>
      </c>
    </row>
    <row r="93" spans="2:8" ht="12.75">
      <c r="B93" s="113" t="s">
        <v>87</v>
      </c>
      <c r="C93" s="88" t="s">
        <v>88</v>
      </c>
      <c r="G93" s="83"/>
      <c r="H93" s="83">
        <v>2500</v>
      </c>
    </row>
    <row r="94" spans="4:9" ht="12.75">
      <c r="D94" s="84"/>
      <c r="E94" s="85"/>
      <c r="F94" s="85"/>
      <c r="G94" s="86"/>
      <c r="H94" s="86"/>
      <c r="I94" s="86"/>
    </row>
    <row r="95" spans="3:8" ht="12.75">
      <c r="C95" s="87" t="s">
        <v>237</v>
      </c>
      <c r="D95" s="43"/>
      <c r="G95" s="43"/>
      <c r="H95" s="43">
        <f>SUM(H84:H94)</f>
        <v>29900</v>
      </c>
    </row>
    <row r="96" spans="3:7" ht="12.75">
      <c r="C96" s="87"/>
      <c r="D96" s="43"/>
      <c r="G96" s="83"/>
    </row>
    <row r="97" spans="2:9" ht="12.75">
      <c r="B97" s="19"/>
      <c r="C97" s="4" t="s">
        <v>89</v>
      </c>
      <c r="D97" s="15"/>
      <c r="E97" s="15"/>
      <c r="F97" s="15"/>
      <c r="G97" s="15"/>
      <c r="H97" s="15" t="s">
        <v>308</v>
      </c>
      <c r="I97" s="15"/>
    </row>
    <row r="98" spans="2:8" ht="12.75">
      <c r="B98" s="9"/>
      <c r="C98" s="10"/>
      <c r="H98" s="83"/>
    </row>
    <row r="99" spans="2:8" ht="12.75">
      <c r="B99" s="113" t="s">
        <v>90</v>
      </c>
      <c r="C99" s="88" t="s">
        <v>260</v>
      </c>
      <c r="H99" s="83">
        <v>153000</v>
      </c>
    </row>
    <row r="100" spans="2:8" ht="12.75">
      <c r="B100" s="113" t="s">
        <v>91</v>
      </c>
      <c r="C100" s="88" t="s">
        <v>92</v>
      </c>
      <c r="H100" s="83">
        <v>20000</v>
      </c>
    </row>
    <row r="101" spans="2:8" ht="12.75">
      <c r="B101" s="113" t="s">
        <v>93</v>
      </c>
      <c r="C101" s="88" t="s">
        <v>94</v>
      </c>
      <c r="D101" s="111"/>
      <c r="H101" s="83">
        <v>1650</v>
      </c>
    </row>
    <row r="102" spans="2:8" ht="12.75">
      <c r="B102" s="113" t="s">
        <v>95</v>
      </c>
      <c r="C102" s="88" t="s">
        <v>261</v>
      </c>
      <c r="H102" s="83">
        <v>16000</v>
      </c>
    </row>
    <row r="103" spans="2:8" ht="12.75">
      <c r="B103" s="113" t="s">
        <v>96</v>
      </c>
      <c r="C103" s="88" t="s">
        <v>62</v>
      </c>
      <c r="H103" s="83">
        <v>1000</v>
      </c>
    </row>
    <row r="104" spans="2:8" ht="12.75">
      <c r="B104" s="113" t="s">
        <v>97</v>
      </c>
      <c r="C104" s="88" t="s">
        <v>63</v>
      </c>
      <c r="H104" s="83">
        <v>1500</v>
      </c>
    </row>
    <row r="105" spans="4:9" ht="12.75">
      <c r="D105" s="84"/>
      <c r="E105" s="85"/>
      <c r="F105" s="85"/>
      <c r="G105" s="86"/>
      <c r="H105" s="86"/>
      <c r="I105" s="86"/>
    </row>
    <row r="106" spans="3:8" ht="12.75">
      <c r="C106" s="87" t="s">
        <v>237</v>
      </c>
      <c r="D106" s="43"/>
      <c r="G106" s="43"/>
      <c r="H106" s="43">
        <f>SUM(H99:H105)</f>
        <v>193150</v>
      </c>
    </row>
    <row r="116" spans="2:9" ht="12.75">
      <c r="B116" s="19"/>
      <c r="C116" s="4" t="s">
        <v>98</v>
      </c>
      <c r="D116" s="15"/>
      <c r="E116" s="15"/>
      <c r="F116" s="15"/>
      <c r="G116" s="15"/>
      <c r="H116" s="15" t="s">
        <v>308</v>
      </c>
      <c r="I116" s="15"/>
    </row>
    <row r="117" spans="2:3" ht="12.75">
      <c r="B117" s="9"/>
      <c r="C117" s="10"/>
    </row>
    <row r="118" spans="2:8" ht="12.75">
      <c r="B118" s="113" t="s">
        <v>99</v>
      </c>
      <c r="C118" s="88" t="s">
        <v>265</v>
      </c>
      <c r="H118" s="83">
        <v>15000</v>
      </c>
    </row>
    <row r="119" spans="2:8" ht="12.75">
      <c r="B119" s="113" t="s">
        <v>100</v>
      </c>
      <c r="C119" s="88" t="s">
        <v>101</v>
      </c>
      <c r="H119" s="83">
        <v>3500</v>
      </c>
    </row>
    <row r="120" spans="2:8" ht="12.75">
      <c r="B120" s="113" t="s">
        <v>102</v>
      </c>
      <c r="C120" s="88" t="s">
        <v>103</v>
      </c>
      <c r="H120" s="83">
        <v>27000</v>
      </c>
    </row>
    <row r="121" spans="2:8" ht="12.75">
      <c r="B121" s="113" t="s">
        <v>104</v>
      </c>
      <c r="C121" s="88" t="s">
        <v>94</v>
      </c>
      <c r="D121" s="111"/>
      <c r="H121" s="83">
        <v>7300</v>
      </c>
    </row>
    <row r="122" spans="2:8" ht="12.75">
      <c r="B122" s="113" t="s">
        <v>105</v>
      </c>
      <c r="C122" s="88" t="s">
        <v>62</v>
      </c>
      <c r="H122" s="83">
        <v>2500</v>
      </c>
    </row>
    <row r="123" spans="2:8" ht="12.75">
      <c r="B123" s="113" t="s">
        <v>106</v>
      </c>
      <c r="C123" s="88" t="s">
        <v>107</v>
      </c>
      <c r="H123" s="83">
        <v>3000</v>
      </c>
    </row>
    <row r="124" spans="2:8" ht="12.75">
      <c r="B124" s="113" t="s">
        <v>108</v>
      </c>
      <c r="C124" s="88" t="s">
        <v>63</v>
      </c>
      <c r="H124" s="83">
        <v>8000</v>
      </c>
    </row>
    <row r="125" spans="2:8" ht="12.75">
      <c r="B125" s="113" t="s">
        <v>109</v>
      </c>
      <c r="C125" s="88" t="s">
        <v>266</v>
      </c>
      <c r="H125" s="83">
        <v>50000</v>
      </c>
    </row>
    <row r="126" spans="2:8" ht="12.75">
      <c r="B126" s="114" t="s">
        <v>264</v>
      </c>
      <c r="C126" s="88" t="s">
        <v>263</v>
      </c>
      <c r="H126" s="83">
        <v>3000</v>
      </c>
    </row>
    <row r="127" spans="2:8" ht="12.75">
      <c r="B127" s="114" t="s">
        <v>241</v>
      </c>
      <c r="C127" s="88" t="s">
        <v>300</v>
      </c>
      <c r="H127" s="83">
        <v>4000</v>
      </c>
    </row>
    <row r="128" spans="2:9" ht="12.75">
      <c r="B128" s="89"/>
      <c r="C128" s="88"/>
      <c r="D128" s="84"/>
      <c r="E128" s="85"/>
      <c r="F128" s="85"/>
      <c r="G128" s="86"/>
      <c r="H128" s="98"/>
      <c r="I128" s="86"/>
    </row>
    <row r="129" spans="3:8" ht="12.75">
      <c r="C129" s="87" t="s">
        <v>237</v>
      </c>
      <c r="D129" s="43"/>
      <c r="G129" s="43"/>
      <c r="H129" s="43">
        <f>SUM(H118:H127)</f>
        <v>123300</v>
      </c>
    </row>
    <row r="130" ht="12.75">
      <c r="G130" s="83"/>
    </row>
    <row r="131" spans="2:9" ht="12.75">
      <c r="B131" s="19"/>
      <c r="C131" s="4" t="s">
        <v>110</v>
      </c>
      <c r="D131" s="15"/>
      <c r="E131" s="15"/>
      <c r="F131" s="15"/>
      <c r="G131" s="15"/>
      <c r="H131" s="15" t="s">
        <v>308</v>
      </c>
      <c r="I131" s="15"/>
    </row>
    <row r="132" spans="2:7" ht="12.75">
      <c r="B132" s="9"/>
      <c r="C132" s="10"/>
      <c r="G132" s="83"/>
    </row>
    <row r="133" spans="2:8" ht="12.75">
      <c r="B133" s="125" t="s">
        <v>320</v>
      </c>
      <c r="C133" s="116" t="s">
        <v>319</v>
      </c>
      <c r="G133" s="83"/>
      <c r="H133" s="83">
        <v>26400</v>
      </c>
    </row>
    <row r="134" spans="2:8" ht="12.75">
      <c r="B134" s="113" t="s">
        <v>111</v>
      </c>
      <c r="C134" s="88" t="s">
        <v>94</v>
      </c>
      <c r="D134" s="111"/>
      <c r="G134" s="115"/>
      <c r="H134" s="83">
        <v>5050</v>
      </c>
    </row>
    <row r="135" spans="2:8" ht="12.75">
      <c r="B135" s="113" t="s">
        <v>112</v>
      </c>
      <c r="C135" s="88" t="s">
        <v>65</v>
      </c>
      <c r="H135" s="83">
        <v>1000</v>
      </c>
    </row>
    <row r="136" spans="2:12" ht="12.75">
      <c r="B136" s="114" t="s">
        <v>243</v>
      </c>
      <c r="C136" s="88" t="s">
        <v>242</v>
      </c>
      <c r="G136" s="115"/>
      <c r="H136" s="83">
        <v>13850</v>
      </c>
      <c r="L136" s="107"/>
    </row>
    <row r="137" spans="2:8" ht="12.75">
      <c r="B137" s="114" t="s">
        <v>314</v>
      </c>
      <c r="C137" s="23" t="s">
        <v>311</v>
      </c>
      <c r="G137" s="83"/>
      <c r="H137" s="83">
        <v>8000</v>
      </c>
    </row>
    <row r="138" spans="4:9" ht="12.75">
      <c r="D138" s="84"/>
      <c r="E138" s="85"/>
      <c r="F138" s="85"/>
      <c r="G138" s="86"/>
      <c r="H138" s="98"/>
      <c r="I138" s="86"/>
    </row>
    <row r="139" spans="3:8" ht="12.75">
      <c r="C139" s="87" t="s">
        <v>237</v>
      </c>
      <c r="D139" s="43"/>
      <c r="G139" s="43"/>
      <c r="H139" s="43">
        <f>SUM(H133:H138)</f>
        <v>54300</v>
      </c>
    </row>
    <row r="141" spans="2:9" ht="12.75">
      <c r="B141" s="19"/>
      <c r="C141" s="4" t="s">
        <v>113</v>
      </c>
      <c r="D141" s="15"/>
      <c r="E141" s="15"/>
      <c r="F141" s="15"/>
      <c r="G141" s="15"/>
      <c r="H141" s="15" t="s">
        <v>308</v>
      </c>
      <c r="I141" s="15"/>
    </row>
    <row r="142" spans="2:3" ht="12.75">
      <c r="B142" s="9"/>
      <c r="C142" s="10"/>
    </row>
    <row r="143" spans="2:8" ht="12.75">
      <c r="B143" s="113" t="s">
        <v>114</v>
      </c>
      <c r="C143" s="88" t="s">
        <v>115</v>
      </c>
      <c r="H143" s="83">
        <v>1500</v>
      </c>
    </row>
    <row r="144" spans="2:8" ht="12.75">
      <c r="B144" s="113" t="s">
        <v>116</v>
      </c>
      <c r="C144" s="88" t="s">
        <v>267</v>
      </c>
      <c r="H144" s="83">
        <v>600</v>
      </c>
    </row>
    <row r="145" spans="2:8" ht="12.75">
      <c r="B145" s="113" t="s">
        <v>117</v>
      </c>
      <c r="C145" s="88" t="s">
        <v>254</v>
      </c>
      <c r="H145" s="83">
        <v>1500</v>
      </c>
    </row>
    <row r="146" spans="2:8" ht="12.75">
      <c r="B146" s="113" t="s">
        <v>118</v>
      </c>
      <c r="C146" s="88" t="s">
        <v>72</v>
      </c>
      <c r="H146" s="83">
        <v>750</v>
      </c>
    </row>
    <row r="147" spans="2:8" ht="12.75">
      <c r="B147" s="113" t="s">
        <v>119</v>
      </c>
      <c r="C147" s="88" t="s">
        <v>94</v>
      </c>
      <c r="D147" s="111"/>
      <c r="H147" s="83">
        <v>17650</v>
      </c>
    </row>
    <row r="148" spans="2:8" ht="12.75">
      <c r="B148" s="113" t="s">
        <v>120</v>
      </c>
      <c r="C148" s="88" t="s">
        <v>305</v>
      </c>
      <c r="H148" s="83">
        <v>2500</v>
      </c>
    </row>
    <row r="149" spans="2:8" ht="12.75">
      <c r="B149" s="113" t="s">
        <v>121</v>
      </c>
      <c r="C149" s="88" t="s">
        <v>250</v>
      </c>
      <c r="H149" s="83">
        <v>10000</v>
      </c>
    </row>
    <row r="150" spans="2:8" ht="12.75">
      <c r="B150" s="113" t="s">
        <v>122</v>
      </c>
      <c r="C150" s="88" t="s">
        <v>107</v>
      </c>
      <c r="H150" s="83">
        <v>3000</v>
      </c>
    </row>
    <row r="151" spans="2:8" ht="12.75">
      <c r="B151" s="114" t="s">
        <v>303</v>
      </c>
      <c r="C151" s="88" t="s">
        <v>301</v>
      </c>
      <c r="H151" s="83">
        <v>16000</v>
      </c>
    </row>
    <row r="152" spans="4:9" ht="12.75">
      <c r="D152" s="84"/>
      <c r="E152" s="85"/>
      <c r="F152" s="85"/>
      <c r="G152" s="86"/>
      <c r="H152" s="98"/>
      <c r="I152" s="86"/>
    </row>
    <row r="153" spans="3:8" ht="12.75">
      <c r="C153" s="87" t="s">
        <v>237</v>
      </c>
      <c r="D153" s="43"/>
      <c r="G153" s="43"/>
      <c r="H153" s="43">
        <f>SUM(H143:H152)</f>
        <v>53500</v>
      </c>
    </row>
    <row r="155" spans="2:9" ht="12.75">
      <c r="B155" s="19"/>
      <c r="C155" s="4" t="s">
        <v>123</v>
      </c>
      <c r="D155" s="15"/>
      <c r="E155" s="15"/>
      <c r="F155" s="15"/>
      <c r="G155" s="15"/>
      <c r="H155" s="15" t="s">
        <v>308</v>
      </c>
      <c r="I155" s="15"/>
    </row>
    <row r="156" spans="2:3" ht="12.75">
      <c r="B156" s="9"/>
      <c r="C156" s="10"/>
    </row>
    <row r="157" spans="2:8" ht="12.75">
      <c r="B157" s="113" t="s">
        <v>124</v>
      </c>
      <c r="C157" s="88" t="s">
        <v>125</v>
      </c>
      <c r="H157" s="83">
        <v>7800</v>
      </c>
    </row>
    <row r="158" spans="2:8" ht="12.75">
      <c r="B158" s="113" t="s">
        <v>126</v>
      </c>
      <c r="C158" s="88" t="s">
        <v>127</v>
      </c>
      <c r="H158" s="83">
        <v>550</v>
      </c>
    </row>
    <row r="159" spans="4:9" ht="12.75">
      <c r="D159" s="84"/>
      <c r="E159" s="85"/>
      <c r="F159" s="85"/>
      <c r="G159" s="86"/>
      <c r="H159" s="98"/>
      <c r="I159" s="86"/>
    </row>
    <row r="160" spans="3:8" ht="12.75">
      <c r="C160" s="87" t="s">
        <v>237</v>
      </c>
      <c r="D160" s="87"/>
      <c r="G160" s="87"/>
      <c r="H160" s="87">
        <f>SUM(H157:H159)</f>
        <v>8350</v>
      </c>
    </row>
    <row r="162" spans="2:9" ht="12.75">
      <c r="B162" s="19"/>
      <c r="C162" s="4" t="s">
        <v>128</v>
      </c>
      <c r="D162" s="15"/>
      <c r="E162" s="15"/>
      <c r="F162" s="15"/>
      <c r="G162" s="15"/>
      <c r="H162" s="15" t="s">
        <v>308</v>
      </c>
      <c r="I162" s="15"/>
    </row>
    <row r="163" spans="2:3" ht="12.75">
      <c r="B163" s="9"/>
      <c r="C163" s="10"/>
    </row>
    <row r="164" spans="2:8" ht="12.75">
      <c r="B164" s="113" t="s">
        <v>129</v>
      </c>
      <c r="C164" s="88" t="s">
        <v>130</v>
      </c>
      <c r="H164" s="83">
        <v>11000</v>
      </c>
    </row>
    <row r="165" spans="2:8" ht="12.75">
      <c r="B165" s="113" t="s">
        <v>131</v>
      </c>
      <c r="C165" s="88" t="s">
        <v>132</v>
      </c>
      <c r="H165" s="83">
        <v>27600</v>
      </c>
    </row>
    <row r="166" spans="2:8" ht="12.75">
      <c r="B166" s="113" t="s">
        <v>133</v>
      </c>
      <c r="C166" s="88" t="s">
        <v>270</v>
      </c>
      <c r="H166" s="83">
        <v>2000</v>
      </c>
    </row>
    <row r="167" spans="2:8" ht="12.75">
      <c r="B167" s="113" t="s">
        <v>134</v>
      </c>
      <c r="C167" s="88" t="s">
        <v>94</v>
      </c>
      <c r="D167" s="111"/>
      <c r="H167" s="83">
        <v>9000</v>
      </c>
    </row>
    <row r="168" spans="2:8" ht="12.75">
      <c r="B168" s="113" t="s">
        <v>135</v>
      </c>
      <c r="C168" s="88" t="s">
        <v>62</v>
      </c>
      <c r="H168" s="83">
        <v>7000</v>
      </c>
    </row>
    <row r="169" spans="2:8" ht="12.75">
      <c r="B169" s="113" t="s">
        <v>136</v>
      </c>
      <c r="C169" s="88" t="s">
        <v>65</v>
      </c>
      <c r="H169" s="83">
        <v>1000</v>
      </c>
    </row>
    <row r="170" spans="4:9" ht="12.75">
      <c r="D170" s="84"/>
      <c r="E170" s="85"/>
      <c r="F170" s="85"/>
      <c r="G170" s="86"/>
      <c r="H170" s="98"/>
      <c r="I170" s="86"/>
    </row>
    <row r="171" spans="3:8" ht="12.75">
      <c r="C171" s="87" t="s">
        <v>237</v>
      </c>
      <c r="D171" s="87"/>
      <c r="G171" s="87"/>
      <c r="H171" s="87">
        <f>SUM(H164:H170)</f>
        <v>57600</v>
      </c>
    </row>
    <row r="172" spans="4:9" ht="12.75">
      <c r="D172" s="84"/>
      <c r="E172" s="85"/>
      <c r="F172" s="85"/>
      <c r="G172" s="86"/>
      <c r="H172" s="98"/>
      <c r="I172" s="86"/>
    </row>
    <row r="173" spans="3:8" ht="12.75">
      <c r="C173" s="1" t="s">
        <v>239</v>
      </c>
      <c r="D173" s="43"/>
      <c r="G173" s="43"/>
      <c r="H173" s="43">
        <f>SUM(H171,H160,H153,H139,H129,H106,H95,H80,H73,H53,H45)</f>
        <v>2010800</v>
      </c>
    </row>
    <row r="174" ht="12.75">
      <c r="C174" s="1"/>
    </row>
    <row r="177" spans="2:9" ht="12.75">
      <c r="B177" s="19"/>
      <c r="C177" s="4" t="s">
        <v>137</v>
      </c>
      <c r="D177" s="15"/>
      <c r="E177" s="15"/>
      <c r="F177" s="15"/>
      <c r="G177" s="15"/>
      <c r="H177" s="15" t="s">
        <v>308</v>
      </c>
      <c r="I177" s="15"/>
    </row>
    <row r="178" spans="2:3" ht="12.75">
      <c r="B178" s="9"/>
      <c r="C178" s="10"/>
    </row>
    <row r="179" spans="2:8" ht="12.75">
      <c r="B179" s="113" t="s">
        <v>138</v>
      </c>
      <c r="C179" s="88" t="s">
        <v>139</v>
      </c>
      <c r="D179" s="109"/>
      <c r="H179" s="83">
        <v>9950</v>
      </c>
    </row>
    <row r="180" spans="2:8" ht="12.75">
      <c r="B180" s="113" t="s">
        <v>140</v>
      </c>
      <c r="C180" s="88" t="s">
        <v>141</v>
      </c>
      <c r="D180" s="109"/>
      <c r="H180" s="83">
        <v>8500</v>
      </c>
    </row>
    <row r="181" spans="2:8" ht="12.75">
      <c r="B181" s="113" t="s">
        <v>142</v>
      </c>
      <c r="C181" s="88" t="s">
        <v>143</v>
      </c>
      <c r="D181" s="109"/>
      <c r="H181" s="83">
        <v>109800</v>
      </c>
    </row>
    <row r="182" spans="2:8" ht="12.75">
      <c r="B182" s="114" t="s">
        <v>245</v>
      </c>
      <c r="C182" s="88" t="s">
        <v>240</v>
      </c>
      <c r="D182" s="109"/>
      <c r="H182" s="83">
        <v>12325</v>
      </c>
    </row>
    <row r="183" spans="2:8" ht="12.75">
      <c r="B183" s="114" t="s">
        <v>247</v>
      </c>
      <c r="C183" s="88" t="s">
        <v>244</v>
      </c>
      <c r="D183" s="109"/>
      <c r="H183" s="83">
        <v>41930</v>
      </c>
    </row>
    <row r="184" spans="2:8" ht="12.75">
      <c r="B184" s="113" t="s">
        <v>144</v>
      </c>
      <c r="C184" s="88" t="s">
        <v>145</v>
      </c>
      <c r="D184" s="109"/>
      <c r="H184" s="83">
        <v>550</v>
      </c>
    </row>
    <row r="185" spans="2:12" ht="12.75">
      <c r="B185" s="113" t="s">
        <v>146</v>
      </c>
      <c r="C185" s="88" t="s">
        <v>147</v>
      </c>
      <c r="D185" s="109"/>
      <c r="H185" s="83">
        <v>182850</v>
      </c>
      <c r="L185" s="8"/>
    </row>
    <row r="186" spans="2:8" ht="12.75">
      <c r="B186" s="113" t="s">
        <v>148</v>
      </c>
      <c r="C186" s="88" t="s">
        <v>149</v>
      </c>
      <c r="D186" s="110"/>
      <c r="H186" s="83">
        <v>10200</v>
      </c>
    </row>
    <row r="187" spans="2:8" ht="12.75">
      <c r="B187" s="113" t="s">
        <v>150</v>
      </c>
      <c r="C187" s="88" t="s">
        <v>256</v>
      </c>
      <c r="D187" s="110"/>
      <c r="H187" s="83">
        <v>7000</v>
      </c>
    </row>
    <row r="188" spans="2:8" ht="12.75">
      <c r="B188" s="113" t="s">
        <v>151</v>
      </c>
      <c r="C188" s="88" t="s">
        <v>152</v>
      </c>
      <c r="D188" s="110"/>
      <c r="H188" s="83">
        <v>33800</v>
      </c>
    </row>
    <row r="189" spans="2:8" ht="12.75">
      <c r="B189" s="113" t="s">
        <v>153</v>
      </c>
      <c r="C189" s="88" t="s">
        <v>154</v>
      </c>
      <c r="D189" s="109"/>
      <c r="H189" s="83">
        <v>4850</v>
      </c>
    </row>
    <row r="190" spans="2:8" ht="12.75">
      <c r="B190" s="113" t="s">
        <v>155</v>
      </c>
      <c r="C190" s="88" t="s">
        <v>255</v>
      </c>
      <c r="D190" s="109"/>
      <c r="H190" s="83">
        <v>1850</v>
      </c>
    </row>
    <row r="191" spans="2:8" ht="12.75">
      <c r="B191" s="113" t="s">
        <v>156</v>
      </c>
      <c r="C191" s="88" t="s">
        <v>157</v>
      </c>
      <c r="D191" s="109"/>
      <c r="H191" s="83">
        <v>8065</v>
      </c>
    </row>
    <row r="192" spans="2:8" ht="12.75">
      <c r="B192" s="114" t="s">
        <v>249</v>
      </c>
      <c r="C192" s="88" t="s">
        <v>248</v>
      </c>
      <c r="H192" s="83">
        <v>2000</v>
      </c>
    </row>
    <row r="193" spans="2:8" ht="12.75">
      <c r="B193" s="113" t="s">
        <v>158</v>
      </c>
      <c r="C193" s="88" t="s">
        <v>159</v>
      </c>
      <c r="D193" s="109"/>
      <c r="H193" s="83">
        <v>28010</v>
      </c>
    </row>
    <row r="194" spans="4:9" ht="12.75">
      <c r="D194" s="84"/>
      <c r="E194" s="85"/>
      <c r="F194" s="85"/>
      <c r="G194" s="86"/>
      <c r="H194" s="98"/>
      <c r="I194" s="86"/>
    </row>
    <row r="195" spans="3:8" ht="12.75">
      <c r="C195" s="87" t="s">
        <v>237</v>
      </c>
      <c r="D195" s="43"/>
      <c r="G195" s="43"/>
      <c r="H195" s="43">
        <f>SUM(H179:H194)</f>
        <v>461680</v>
      </c>
    </row>
    <row r="197" ht="13.5" thickBot="1">
      <c r="C197" s="88"/>
    </row>
    <row r="198" spans="2:9" ht="12.75">
      <c r="B198" s="72"/>
      <c r="C198" s="73"/>
      <c r="D198" s="74"/>
      <c r="E198" s="75"/>
      <c r="F198" s="75"/>
      <c r="G198" s="45"/>
      <c r="H198" s="45"/>
      <c r="I198" s="99"/>
    </row>
    <row r="199" spans="2:9" ht="12.75">
      <c r="B199" s="46"/>
      <c r="C199" s="10"/>
      <c r="D199" s="30"/>
      <c r="E199" s="54"/>
      <c r="F199" s="54"/>
      <c r="G199" s="11"/>
      <c r="H199" s="11" t="s">
        <v>304</v>
      </c>
      <c r="I199" s="100"/>
    </row>
    <row r="200" spans="2:9" ht="12.75">
      <c r="B200" s="46"/>
      <c r="C200" s="31" t="s">
        <v>238</v>
      </c>
      <c r="D200" s="32"/>
      <c r="E200" s="54"/>
      <c r="F200" s="54"/>
      <c r="G200" s="32"/>
      <c r="H200" s="32">
        <f>SUM(H195,H173)</f>
        <v>2472480</v>
      </c>
      <c r="I200" s="100"/>
    </row>
    <row r="201" spans="2:9" ht="12.75">
      <c r="B201" s="46"/>
      <c r="C201" s="33" t="s">
        <v>236</v>
      </c>
      <c r="D201" s="34"/>
      <c r="E201" s="54"/>
      <c r="F201" s="54"/>
      <c r="G201" s="34"/>
      <c r="H201" s="34">
        <f>SUM(H35)</f>
        <v>2472480</v>
      </c>
      <c r="I201" s="100"/>
    </row>
    <row r="202" spans="2:9" ht="12.75">
      <c r="B202" s="46"/>
      <c r="C202" s="31" t="s">
        <v>235</v>
      </c>
      <c r="D202" s="32"/>
      <c r="E202" s="54"/>
      <c r="F202" s="54"/>
      <c r="G202" s="32"/>
      <c r="H202" s="32">
        <f>SUM(H201-H200)</f>
        <v>0</v>
      </c>
      <c r="I202" s="100"/>
    </row>
    <row r="203" spans="2:9" ht="13.5" thickBot="1">
      <c r="B203" s="76"/>
      <c r="C203" s="77"/>
      <c r="D203" s="78"/>
      <c r="E203" s="79"/>
      <c r="F203" s="79"/>
      <c r="G203" s="47"/>
      <c r="H203" s="47"/>
      <c r="I203" s="101"/>
    </row>
  </sheetData>
  <sheetProtection/>
  <printOptions/>
  <pageMargins left="0.5" right="0.5" top="0.5" bottom="0.5" header="0.5" footer="0.5"/>
  <pageSetup horizontalDpi="600" verticalDpi="600" orientation="portrait" scale="95" r:id="rId1"/>
  <headerFooter alignWithMargins="0">
    <oddFooter>&amp;CGeneral Fund Budget
Page &amp;P of &amp;N</oddFooter>
  </headerFooter>
  <rowBreaks count="2" manualBreakCount="2">
    <brk id="53" max="255" man="1"/>
    <brk id="1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SheetLayoutView="100" workbookViewId="0" topLeftCell="A22">
      <selection activeCell="D11" sqref="D11"/>
    </sheetView>
  </sheetViews>
  <sheetFormatPr defaultColWidth="11.421875" defaultRowHeight="12.75"/>
  <cols>
    <col min="1" max="1" width="6.7109375" style="3" customWidth="1"/>
    <col min="2" max="2" width="8.7109375" style="13" customWidth="1"/>
    <col min="3" max="3" width="33.8515625" style="3" customWidth="1"/>
    <col min="4" max="4" width="8.421875" style="2" customWidth="1"/>
    <col min="5" max="5" width="9.00390625" style="2" customWidth="1"/>
    <col min="6" max="7" width="2.28125" style="3" customWidth="1"/>
    <col min="8" max="8" width="12.421875" style="2" customWidth="1"/>
    <col min="9" max="9" width="2.140625" style="2" customWidth="1"/>
    <col min="10" max="10" width="1.7109375" style="3" customWidth="1"/>
    <col min="11" max="11" width="27.28125" style="3" customWidth="1"/>
    <col min="12" max="16384" width="11.421875" style="3" customWidth="1"/>
  </cols>
  <sheetData>
    <row r="1" ht="12.75">
      <c r="A1" s="22"/>
    </row>
    <row r="2" ht="12.75">
      <c r="A2" s="22"/>
    </row>
    <row r="3" spans="2:9" ht="12.75">
      <c r="B3" s="17"/>
      <c r="C3" s="12" t="s">
        <v>160</v>
      </c>
      <c r="D3" s="15"/>
      <c r="E3" s="15"/>
      <c r="F3" s="15"/>
      <c r="G3" s="15"/>
      <c r="H3" s="15" t="s">
        <v>308</v>
      </c>
      <c r="I3" s="15"/>
    </row>
    <row r="4" ht="12.75">
      <c r="C4" s="22"/>
    </row>
    <row r="5" spans="2:8" ht="12.75">
      <c r="B5" s="108" t="s">
        <v>161</v>
      </c>
      <c r="C5" s="23" t="s">
        <v>33</v>
      </c>
      <c r="E5" s="112"/>
      <c r="F5" s="2"/>
      <c r="G5" s="2"/>
      <c r="H5" s="2">
        <v>6000</v>
      </c>
    </row>
    <row r="6" spans="2:8" ht="12.75">
      <c r="B6" s="108" t="s">
        <v>162</v>
      </c>
      <c r="C6" s="23" t="s">
        <v>163</v>
      </c>
      <c r="F6" s="2"/>
      <c r="G6" s="2"/>
      <c r="H6" s="2">
        <v>7600</v>
      </c>
    </row>
    <row r="7" spans="2:8" ht="12.75">
      <c r="B7" s="108" t="s">
        <v>164</v>
      </c>
      <c r="C7" s="23" t="s">
        <v>165</v>
      </c>
      <c r="F7" s="2"/>
      <c r="G7" s="2"/>
      <c r="H7" s="2">
        <v>28000</v>
      </c>
    </row>
    <row r="8" spans="2:8" ht="12.75">
      <c r="B8" s="108" t="s">
        <v>166</v>
      </c>
      <c r="C8" s="23" t="s">
        <v>167</v>
      </c>
      <c r="F8" s="2"/>
      <c r="G8" s="2"/>
      <c r="H8" s="2">
        <v>30000</v>
      </c>
    </row>
    <row r="9" spans="2:8" ht="12.75">
      <c r="B9" s="108" t="s">
        <v>168</v>
      </c>
      <c r="C9" s="23" t="s">
        <v>169</v>
      </c>
      <c r="F9" s="2"/>
      <c r="G9" s="2"/>
      <c r="H9" s="2">
        <v>950</v>
      </c>
    </row>
    <row r="10" spans="2:8" ht="12.75">
      <c r="B10" s="90" t="s">
        <v>170</v>
      </c>
      <c r="C10" s="23" t="s">
        <v>35</v>
      </c>
      <c r="F10" s="2"/>
      <c r="G10" s="2"/>
      <c r="H10" s="2">
        <v>200</v>
      </c>
    </row>
    <row r="11" spans="2:8" ht="12.75">
      <c r="B11" s="108" t="s">
        <v>171</v>
      </c>
      <c r="C11" s="23" t="s">
        <v>172</v>
      </c>
      <c r="F11" s="2"/>
      <c r="G11" s="2"/>
      <c r="H11" s="2">
        <v>500000</v>
      </c>
    </row>
    <row r="12" spans="2:8" ht="12.75">
      <c r="B12" s="108" t="s">
        <v>173</v>
      </c>
      <c r="C12" s="23" t="s">
        <v>174</v>
      </c>
      <c r="F12" s="2"/>
      <c r="G12" s="2"/>
      <c r="H12" s="2">
        <v>158000</v>
      </c>
    </row>
    <row r="13" spans="2:8" ht="12.75">
      <c r="B13" s="108" t="s">
        <v>175</v>
      </c>
      <c r="C13" s="23" t="s">
        <v>176</v>
      </c>
      <c r="F13" s="2"/>
      <c r="G13" s="2"/>
      <c r="H13" s="2">
        <v>1000</v>
      </c>
    </row>
    <row r="14" spans="2:8" ht="12.75">
      <c r="B14" s="108" t="s">
        <v>177</v>
      </c>
      <c r="C14" s="23" t="s">
        <v>17</v>
      </c>
      <c r="F14" s="2"/>
      <c r="G14" s="2"/>
      <c r="H14" s="2">
        <v>1000</v>
      </c>
    </row>
    <row r="15" spans="4:9" ht="12.75">
      <c r="D15" s="91"/>
      <c r="E15" s="91"/>
      <c r="F15" s="56"/>
      <c r="G15" s="56"/>
      <c r="H15" s="91"/>
      <c r="I15" s="91"/>
    </row>
    <row r="16" spans="3:8" ht="12.75">
      <c r="C16" s="11" t="s">
        <v>237</v>
      </c>
      <c r="D16" s="25"/>
      <c r="E16" s="25"/>
      <c r="F16" s="57"/>
      <c r="G16" s="57"/>
      <c r="H16" s="25">
        <f>SUM(H5:H15)</f>
        <v>732750</v>
      </c>
    </row>
    <row r="17" spans="3:7" ht="12.75">
      <c r="C17" s="11"/>
      <c r="D17" s="25"/>
      <c r="E17" s="25"/>
      <c r="F17" s="57"/>
      <c r="G17" s="57"/>
    </row>
    <row r="18" spans="3:8" ht="12.75">
      <c r="C18" s="71" t="s">
        <v>302</v>
      </c>
      <c r="D18" s="25"/>
      <c r="E18" s="25"/>
      <c r="F18" s="57"/>
      <c r="G18" s="57"/>
      <c r="H18" s="57">
        <v>100000</v>
      </c>
    </row>
    <row r="21" spans="3:9" ht="12.75">
      <c r="C21" s="1" t="s">
        <v>234</v>
      </c>
      <c r="D21" s="91"/>
      <c r="E21" s="91"/>
      <c r="F21" s="56"/>
      <c r="G21" s="56"/>
      <c r="H21" s="91"/>
      <c r="I21" s="91"/>
    </row>
    <row r="22" spans="3:8" ht="12.75">
      <c r="C22" s="23"/>
      <c r="D22" s="25"/>
      <c r="E22" s="25"/>
      <c r="F22" s="57"/>
      <c r="G22" s="57"/>
      <c r="H22" s="25">
        <f>SUM(H18,H16)</f>
        <v>832750</v>
      </c>
    </row>
    <row r="23" ht="12.75">
      <c r="C23" s="23"/>
    </row>
    <row r="24" ht="12.75">
      <c r="A24" s="22"/>
    </row>
    <row r="25" ht="12.75">
      <c r="A25" s="22"/>
    </row>
    <row r="26" spans="2:9" ht="12.75">
      <c r="B26" s="17"/>
      <c r="C26" s="12" t="s">
        <v>47</v>
      </c>
      <c r="D26" s="15"/>
      <c r="E26" s="15"/>
      <c r="F26" s="15"/>
      <c r="G26" s="15"/>
      <c r="H26" s="15" t="s">
        <v>308</v>
      </c>
      <c r="I26" s="15"/>
    </row>
    <row r="27" ht="12.75">
      <c r="C27" s="22"/>
    </row>
    <row r="28" spans="2:8" ht="12.75">
      <c r="B28" s="108" t="s">
        <v>178</v>
      </c>
      <c r="C28" s="23" t="s">
        <v>54</v>
      </c>
      <c r="F28" s="2"/>
      <c r="G28" s="2"/>
      <c r="H28" s="2">
        <v>6500</v>
      </c>
    </row>
    <row r="29" spans="2:8" ht="12.75">
      <c r="B29" s="108" t="s">
        <v>179</v>
      </c>
      <c r="C29" s="23" t="s">
        <v>56</v>
      </c>
      <c r="F29" s="2"/>
      <c r="G29" s="2"/>
      <c r="H29" s="2">
        <v>500</v>
      </c>
    </row>
    <row r="30" spans="2:8" ht="12.75">
      <c r="B30" s="108" t="s">
        <v>180</v>
      </c>
      <c r="C30" s="23" t="s">
        <v>61</v>
      </c>
      <c r="F30" s="2"/>
      <c r="G30" s="2"/>
      <c r="H30" s="2">
        <v>24000</v>
      </c>
    </row>
    <row r="31" spans="2:8" ht="12.75">
      <c r="B31" s="108" t="s">
        <v>181</v>
      </c>
      <c r="C31" s="23" t="s">
        <v>58</v>
      </c>
      <c r="F31" s="2"/>
      <c r="G31" s="2"/>
      <c r="H31" s="2">
        <v>4800</v>
      </c>
    </row>
    <row r="32" spans="2:8" ht="12.75">
      <c r="B32" s="108" t="s">
        <v>182</v>
      </c>
      <c r="C32" s="23" t="s">
        <v>38</v>
      </c>
      <c r="F32" s="2"/>
      <c r="G32" s="2"/>
      <c r="H32" s="2">
        <v>4000</v>
      </c>
    </row>
    <row r="33" spans="2:8" ht="12.75">
      <c r="B33" s="108" t="s">
        <v>183</v>
      </c>
      <c r="C33" s="23" t="s">
        <v>65</v>
      </c>
      <c r="F33" s="2"/>
      <c r="G33" s="2"/>
      <c r="H33" s="2">
        <v>500</v>
      </c>
    </row>
    <row r="34" spans="4:9" ht="12.75">
      <c r="D34" s="91"/>
      <c r="E34" s="91"/>
      <c r="F34" s="56"/>
      <c r="G34" s="56"/>
      <c r="H34" s="91"/>
      <c r="I34" s="91"/>
    </row>
    <row r="35" spans="3:8" ht="12.75">
      <c r="C35" s="11" t="s">
        <v>237</v>
      </c>
      <c r="D35" s="25"/>
      <c r="E35" s="25"/>
      <c r="F35" s="57"/>
      <c r="G35" s="57"/>
      <c r="H35" s="25">
        <f>SUM(H28:H34)</f>
        <v>40300</v>
      </c>
    </row>
    <row r="36" spans="1:5" ht="12.75">
      <c r="A36" s="22"/>
      <c r="C36" s="11"/>
      <c r="D36" s="25"/>
      <c r="E36" s="25"/>
    </row>
    <row r="38" spans="2:9" ht="12.75">
      <c r="B38" s="17"/>
      <c r="C38" s="12" t="s">
        <v>73</v>
      </c>
      <c r="D38" s="15"/>
      <c r="E38" s="15"/>
      <c r="F38" s="15"/>
      <c r="G38" s="15"/>
      <c r="H38" s="15" t="s">
        <v>308</v>
      </c>
      <c r="I38" s="15"/>
    </row>
    <row r="39" ht="12.75">
      <c r="C39" s="22"/>
    </row>
    <row r="40" spans="2:8" ht="12.75">
      <c r="B40" s="108" t="s">
        <v>184</v>
      </c>
      <c r="C40" s="88" t="s">
        <v>267</v>
      </c>
      <c r="F40" s="2"/>
      <c r="G40" s="2"/>
      <c r="H40" s="2">
        <v>1500</v>
      </c>
    </row>
    <row r="41" spans="2:8" ht="12.75">
      <c r="B41" s="108" t="s">
        <v>185</v>
      </c>
      <c r="C41" s="23" t="s">
        <v>271</v>
      </c>
      <c r="F41" s="2"/>
      <c r="G41" s="2"/>
      <c r="H41" s="2">
        <v>1500</v>
      </c>
    </row>
    <row r="42" spans="2:8" ht="12.75">
      <c r="B42" s="108" t="s">
        <v>186</v>
      </c>
      <c r="C42" s="88" t="s">
        <v>253</v>
      </c>
      <c r="F42" s="2"/>
      <c r="G42" s="2"/>
      <c r="H42" s="2">
        <v>500</v>
      </c>
    </row>
    <row r="43" spans="2:8" ht="12.75">
      <c r="B43" s="108" t="s">
        <v>187</v>
      </c>
      <c r="C43" s="23" t="s">
        <v>80</v>
      </c>
      <c r="F43" s="2"/>
      <c r="G43" s="2"/>
      <c r="H43" s="2">
        <v>4700</v>
      </c>
    </row>
    <row r="44" spans="2:8" ht="12.75">
      <c r="B44" s="108" t="s">
        <v>188</v>
      </c>
      <c r="C44" s="23" t="s">
        <v>82</v>
      </c>
      <c r="F44" s="2"/>
      <c r="G44" s="2"/>
      <c r="H44" s="2">
        <v>2000</v>
      </c>
    </row>
    <row r="45" spans="2:8" ht="12.75">
      <c r="B45" s="108" t="s">
        <v>189</v>
      </c>
      <c r="C45" s="23" t="s">
        <v>84</v>
      </c>
      <c r="F45" s="2"/>
      <c r="G45" s="2"/>
      <c r="H45" s="2">
        <v>5800</v>
      </c>
    </row>
    <row r="46" spans="2:8" ht="12.75">
      <c r="B46" s="108" t="s">
        <v>190</v>
      </c>
      <c r="C46" s="23" t="s">
        <v>63</v>
      </c>
      <c r="F46" s="2"/>
      <c r="G46" s="2"/>
      <c r="H46" s="2">
        <v>200</v>
      </c>
    </row>
    <row r="47" spans="2:8" ht="12.75">
      <c r="B47" s="108" t="s">
        <v>191</v>
      </c>
      <c r="C47" s="23" t="s">
        <v>68</v>
      </c>
      <c r="F47" s="2"/>
      <c r="G47" s="2"/>
      <c r="H47" s="2">
        <v>700</v>
      </c>
    </row>
    <row r="48" spans="2:8" ht="12.75">
      <c r="B48" s="108" t="s">
        <v>192</v>
      </c>
      <c r="C48" s="23" t="s">
        <v>17</v>
      </c>
      <c r="F48" s="2"/>
      <c r="G48" s="2"/>
      <c r="H48" s="2">
        <v>400</v>
      </c>
    </row>
    <row r="49" spans="4:9" ht="12.75">
      <c r="D49" s="91"/>
      <c r="E49" s="91"/>
      <c r="F49" s="56"/>
      <c r="G49" s="56"/>
      <c r="H49" s="91"/>
      <c r="I49" s="91"/>
    </row>
    <row r="50" spans="3:8" ht="12.75">
      <c r="C50" s="11" t="s">
        <v>237</v>
      </c>
      <c r="D50" s="25"/>
      <c r="E50" s="25"/>
      <c r="F50" s="57"/>
      <c r="G50" s="57"/>
      <c r="H50" s="25">
        <f>SUM(H40:H49)</f>
        <v>17300</v>
      </c>
    </row>
    <row r="51" ht="12.75">
      <c r="C51" s="26"/>
    </row>
    <row r="52" spans="1:3" ht="12.75">
      <c r="A52" s="22"/>
      <c r="C52" s="26"/>
    </row>
    <row r="54" spans="2:9" ht="12.75">
      <c r="B54" s="17"/>
      <c r="C54" s="12" t="s">
        <v>193</v>
      </c>
      <c r="D54" s="15"/>
      <c r="E54" s="15"/>
      <c r="F54" s="15"/>
      <c r="G54" s="15"/>
      <c r="H54" s="15" t="s">
        <v>308</v>
      </c>
      <c r="I54" s="15"/>
    </row>
    <row r="55" ht="12.75">
      <c r="C55" s="22"/>
    </row>
    <row r="56" spans="2:8" ht="12.75">
      <c r="B56" s="108" t="s">
        <v>194</v>
      </c>
      <c r="C56" s="23" t="s">
        <v>115</v>
      </c>
      <c r="F56" s="2"/>
      <c r="G56" s="2"/>
      <c r="H56" s="2">
        <v>9500</v>
      </c>
    </row>
    <row r="57" spans="2:8" ht="12.75">
      <c r="B57" s="108" t="s">
        <v>195</v>
      </c>
      <c r="C57" s="23" t="s">
        <v>101</v>
      </c>
      <c r="F57" s="2"/>
      <c r="G57" s="2"/>
      <c r="H57" s="2">
        <v>2000</v>
      </c>
    </row>
    <row r="58" spans="2:8" ht="12.75">
      <c r="B58" s="108" t="s">
        <v>196</v>
      </c>
      <c r="C58" s="88" t="s">
        <v>254</v>
      </c>
      <c r="F58" s="2"/>
      <c r="G58" s="2"/>
      <c r="H58" s="2">
        <v>5000</v>
      </c>
    </row>
    <row r="59" spans="2:8" ht="12.75">
      <c r="B59" s="108" t="s">
        <v>197</v>
      </c>
      <c r="C59" s="23" t="s">
        <v>72</v>
      </c>
      <c r="F59" s="2"/>
      <c r="G59" s="2"/>
      <c r="H59" s="2">
        <v>1500</v>
      </c>
    </row>
    <row r="60" spans="2:8" ht="12.75">
      <c r="B60" s="108" t="s">
        <v>198</v>
      </c>
      <c r="C60" s="23" t="s">
        <v>38</v>
      </c>
      <c r="F60" s="2"/>
      <c r="G60" s="2"/>
      <c r="H60" s="2">
        <v>55000</v>
      </c>
    </row>
    <row r="61" spans="2:8" ht="12.75">
      <c r="B61" s="108" t="s">
        <v>199</v>
      </c>
      <c r="C61" s="23" t="s">
        <v>200</v>
      </c>
      <c r="F61" s="2"/>
      <c r="G61" s="2"/>
      <c r="H61" s="2">
        <v>5000</v>
      </c>
    </row>
    <row r="62" spans="2:8" ht="12.75">
      <c r="B62" s="108" t="s">
        <v>201</v>
      </c>
      <c r="C62" s="23" t="s">
        <v>94</v>
      </c>
      <c r="E62" s="111"/>
      <c r="F62" s="2"/>
      <c r="G62" s="2"/>
      <c r="H62" s="2">
        <v>25750</v>
      </c>
    </row>
    <row r="63" spans="2:8" ht="12.75">
      <c r="B63" s="108" t="s">
        <v>203</v>
      </c>
      <c r="C63" s="24" t="s">
        <v>62</v>
      </c>
      <c r="F63" s="2"/>
      <c r="G63" s="2"/>
      <c r="H63" s="2">
        <v>10000</v>
      </c>
    </row>
    <row r="64" spans="2:8" ht="12.75">
      <c r="B64" s="108" t="s">
        <v>204</v>
      </c>
      <c r="C64" s="23" t="s">
        <v>107</v>
      </c>
      <c r="F64" s="2"/>
      <c r="G64" s="2"/>
      <c r="H64" s="2">
        <v>5000</v>
      </c>
    </row>
    <row r="65" spans="2:8" ht="12.75">
      <c r="B65" s="108" t="s">
        <v>205</v>
      </c>
      <c r="C65" s="23" t="s">
        <v>63</v>
      </c>
      <c r="F65" s="2"/>
      <c r="G65" s="2"/>
      <c r="H65" s="2">
        <v>10000</v>
      </c>
    </row>
    <row r="66" spans="2:8" ht="12.75">
      <c r="B66" s="108" t="s">
        <v>206</v>
      </c>
      <c r="C66" s="23" t="s">
        <v>65</v>
      </c>
      <c r="F66" s="2"/>
      <c r="G66" s="2"/>
      <c r="H66" s="2">
        <v>3000</v>
      </c>
    </row>
    <row r="67" spans="2:8" ht="12.75">
      <c r="B67" s="108" t="s">
        <v>207</v>
      </c>
      <c r="C67" s="23" t="s">
        <v>208</v>
      </c>
      <c r="F67" s="2"/>
      <c r="G67" s="2"/>
      <c r="H67" s="2">
        <v>15000</v>
      </c>
    </row>
    <row r="68" spans="2:8" ht="12.75">
      <c r="B68" s="108" t="s">
        <v>209</v>
      </c>
      <c r="C68" s="23" t="s">
        <v>210</v>
      </c>
      <c r="F68" s="2"/>
      <c r="G68" s="2"/>
      <c r="H68" s="2">
        <v>36500</v>
      </c>
    </row>
    <row r="69" spans="2:8" ht="12.75">
      <c r="B69" s="90" t="s">
        <v>321</v>
      </c>
      <c r="C69" s="23" t="s">
        <v>307</v>
      </c>
      <c r="F69" s="2"/>
      <c r="G69" s="2"/>
      <c r="H69" s="2">
        <v>19805</v>
      </c>
    </row>
    <row r="70" spans="2:8" ht="12.75">
      <c r="B70" s="90" t="s">
        <v>277</v>
      </c>
      <c r="C70" s="23" t="s">
        <v>311</v>
      </c>
      <c r="F70" s="2"/>
      <c r="G70" s="2"/>
      <c r="H70" s="2">
        <v>250000</v>
      </c>
    </row>
    <row r="71" spans="2:9" ht="12.75">
      <c r="B71" s="90"/>
      <c r="C71" s="23"/>
      <c r="D71" s="91"/>
      <c r="E71" s="91"/>
      <c r="F71" s="56"/>
      <c r="G71" s="56"/>
      <c r="H71" s="91"/>
      <c r="I71" s="91"/>
    </row>
    <row r="72" spans="3:8" ht="12.75">
      <c r="C72" s="11" t="s">
        <v>237</v>
      </c>
      <c r="D72" s="25"/>
      <c r="E72" s="25"/>
      <c r="F72" s="57"/>
      <c r="G72" s="57"/>
      <c r="H72" s="25">
        <f>SUM(H56:H70)</f>
        <v>453055</v>
      </c>
    </row>
    <row r="74" spans="4:9" ht="12.75">
      <c r="D74" s="91"/>
      <c r="E74" s="91"/>
      <c r="F74" s="56"/>
      <c r="G74" s="56"/>
      <c r="H74" s="91"/>
      <c r="I74" s="91"/>
    </row>
    <row r="75" spans="3:8" ht="12.75">
      <c r="C75" s="26" t="s">
        <v>239</v>
      </c>
      <c r="D75" s="25"/>
      <c r="E75" s="25"/>
      <c r="F75" s="57"/>
      <c r="G75" s="57"/>
      <c r="H75" s="25">
        <f>SUM(H72,H50,H35)</f>
        <v>510655</v>
      </c>
    </row>
    <row r="76" ht="12.75">
      <c r="C76" s="26"/>
    </row>
    <row r="77" ht="12.75">
      <c r="A77" s="22"/>
    </row>
    <row r="78" spans="1:9" s="5" customFormat="1" ht="12.75">
      <c r="A78" s="22"/>
      <c r="B78" s="13"/>
      <c r="C78" s="3"/>
      <c r="D78" s="2"/>
      <c r="E78" s="2"/>
      <c r="F78" s="3"/>
      <c r="G78" s="3"/>
      <c r="H78" s="2"/>
      <c r="I78" s="2"/>
    </row>
    <row r="79" spans="1:9" ht="12.75">
      <c r="A79" s="7"/>
      <c r="B79" s="19"/>
      <c r="C79" s="4" t="s">
        <v>137</v>
      </c>
      <c r="D79" s="15"/>
      <c r="E79" s="15"/>
      <c r="F79" s="15"/>
      <c r="G79" s="15"/>
      <c r="H79" s="15" t="s">
        <v>308</v>
      </c>
      <c r="I79" s="15"/>
    </row>
    <row r="80" ht="12.75">
      <c r="C80" s="22"/>
    </row>
    <row r="81" spans="2:8" ht="12.75">
      <c r="B81" s="108" t="s">
        <v>211</v>
      </c>
      <c r="C81" s="23" t="s">
        <v>143</v>
      </c>
      <c r="E81" s="109"/>
      <c r="F81" s="2"/>
      <c r="G81" s="2"/>
      <c r="H81" s="2">
        <v>42200</v>
      </c>
    </row>
    <row r="82" spans="2:8" ht="12.75">
      <c r="B82" s="108" t="s">
        <v>212</v>
      </c>
      <c r="C82" s="23" t="s">
        <v>213</v>
      </c>
      <c r="E82" s="109"/>
      <c r="F82" s="2"/>
      <c r="G82" s="2"/>
      <c r="H82" s="2">
        <v>207450</v>
      </c>
    </row>
    <row r="83" spans="2:8" ht="12.75">
      <c r="B83" s="108" t="s">
        <v>214</v>
      </c>
      <c r="C83" s="23" t="s">
        <v>149</v>
      </c>
      <c r="E83" s="110"/>
      <c r="F83" s="2"/>
      <c r="G83" s="2"/>
      <c r="H83" s="2">
        <v>7000</v>
      </c>
    </row>
    <row r="84" spans="2:8" ht="12.75">
      <c r="B84" s="108" t="s">
        <v>215</v>
      </c>
      <c r="C84" s="23" t="s">
        <v>216</v>
      </c>
      <c r="E84" s="110"/>
      <c r="F84" s="2"/>
      <c r="G84" s="2"/>
      <c r="H84" s="2">
        <v>35300</v>
      </c>
    </row>
    <row r="85" spans="2:8" ht="12.75">
      <c r="B85" s="108" t="s">
        <v>217</v>
      </c>
      <c r="C85" s="23" t="s">
        <v>154</v>
      </c>
      <c r="E85" s="110"/>
      <c r="F85" s="2"/>
      <c r="G85" s="2"/>
      <c r="H85" s="2">
        <v>1860</v>
      </c>
    </row>
    <row r="86" spans="2:8" ht="12.75">
      <c r="B86" s="108" t="s">
        <v>218</v>
      </c>
      <c r="C86" s="23" t="s">
        <v>219</v>
      </c>
      <c r="E86" s="110"/>
      <c r="F86" s="2"/>
      <c r="G86" s="2"/>
      <c r="H86" s="2">
        <v>9150</v>
      </c>
    </row>
    <row r="87" spans="2:8" ht="12.75">
      <c r="B87" s="108" t="s">
        <v>220</v>
      </c>
      <c r="C87" s="23" t="s">
        <v>159</v>
      </c>
      <c r="E87" s="109"/>
      <c r="F87" s="2"/>
      <c r="G87" s="2"/>
      <c r="H87" s="2">
        <v>19135</v>
      </c>
    </row>
    <row r="88" spans="4:9" ht="12.75">
      <c r="D88" s="91"/>
      <c r="E88" s="91"/>
      <c r="F88" s="56"/>
      <c r="G88" s="56"/>
      <c r="H88" s="91"/>
      <c r="I88" s="91"/>
    </row>
    <row r="89" spans="3:8" ht="12.75">
      <c r="C89" s="11" t="s">
        <v>237</v>
      </c>
      <c r="D89" s="25"/>
      <c r="E89" s="25"/>
      <c r="F89" s="57"/>
      <c r="G89" s="57"/>
      <c r="H89" s="25">
        <f>SUM(H81:H88)</f>
        <v>322095</v>
      </c>
    </row>
    <row r="90" spans="3:5" ht="12.75">
      <c r="C90" s="11"/>
      <c r="D90" s="25"/>
      <c r="E90" s="25"/>
    </row>
    <row r="91" spans="3:8" ht="12.75">
      <c r="C91" s="21" t="s">
        <v>251</v>
      </c>
      <c r="D91" s="25"/>
      <c r="E91" s="25"/>
      <c r="F91" s="57"/>
      <c r="G91" s="57"/>
      <c r="H91" s="57">
        <v>0</v>
      </c>
    </row>
    <row r="92" spans="3:5" ht="12.75">
      <c r="C92" s="21"/>
      <c r="D92" s="25"/>
      <c r="E92" s="25"/>
    </row>
    <row r="93" spans="3:5" ht="12.75">
      <c r="C93" s="21"/>
      <c r="D93" s="25"/>
      <c r="E93" s="25"/>
    </row>
    <row r="95" ht="13.5" thickBot="1">
      <c r="C95" s="23"/>
    </row>
    <row r="96" spans="2:9" ht="12.75">
      <c r="B96" s="49"/>
      <c r="C96" s="50"/>
      <c r="D96" s="51"/>
      <c r="E96" s="51"/>
      <c r="F96" s="51"/>
      <c r="G96" s="51"/>
      <c r="H96" s="51"/>
      <c r="I96" s="96"/>
    </row>
    <row r="97" spans="2:9" ht="12.75">
      <c r="B97" s="29"/>
      <c r="C97" s="9"/>
      <c r="D97" s="30"/>
      <c r="E97" s="30"/>
      <c r="F97" s="81"/>
      <c r="G97" s="81"/>
      <c r="H97" s="30" t="s">
        <v>304</v>
      </c>
      <c r="I97" s="124"/>
    </row>
    <row r="98" spans="2:9" ht="12.75">
      <c r="B98" s="29"/>
      <c r="C98" s="31" t="s">
        <v>238</v>
      </c>
      <c r="D98" s="32"/>
      <c r="E98" s="32"/>
      <c r="F98" s="57"/>
      <c r="G98" s="57"/>
      <c r="H98" s="32">
        <f>SUM(H89,H75,H91)</f>
        <v>832750</v>
      </c>
      <c r="I98" s="124"/>
    </row>
    <row r="99" spans="2:9" ht="12.75">
      <c r="B99" s="29"/>
      <c r="C99" s="33" t="s">
        <v>236</v>
      </c>
      <c r="D99" s="34"/>
      <c r="E99" s="34"/>
      <c r="F99" s="57"/>
      <c r="G99" s="57"/>
      <c r="H99" s="34">
        <f>SUM(H22)</f>
        <v>832750</v>
      </c>
      <c r="I99" s="124"/>
    </row>
    <row r="100" spans="2:9" ht="12.75">
      <c r="B100" s="29"/>
      <c r="C100" s="31" t="s">
        <v>235</v>
      </c>
      <c r="D100" s="32"/>
      <c r="E100" s="32"/>
      <c r="F100" s="57"/>
      <c r="G100" s="57"/>
      <c r="H100" s="32">
        <f>SUM(H99-H98)</f>
        <v>0</v>
      </c>
      <c r="I100" s="124"/>
    </row>
    <row r="101" spans="2:9" ht="13.5" thickBot="1">
      <c r="B101" s="52"/>
      <c r="C101" s="48"/>
      <c r="D101" s="53"/>
      <c r="E101" s="53"/>
      <c r="F101" s="53"/>
      <c r="G101" s="53"/>
      <c r="H101" s="53"/>
      <c r="I101" s="97"/>
    </row>
  </sheetData>
  <sheetProtection/>
  <printOptions/>
  <pageMargins left="0.5" right="0.5" top="0.5" bottom="0.5" header="0.5" footer="0.5"/>
  <pageSetup horizontalDpi="600" verticalDpi="600" orientation="portrait" scale="98" r:id="rId1"/>
  <headerFooter alignWithMargins="0">
    <oddFooter>&amp;CWater / Sewer Fund Budget
Page &amp;P of &amp;N
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3" customWidth="1"/>
    <col min="2" max="2" width="10.8515625" style="3" customWidth="1"/>
    <col min="3" max="3" width="10.140625" style="3" customWidth="1"/>
    <col min="4" max="4" width="35.8515625" style="3" customWidth="1"/>
    <col min="5" max="5" width="9.421875" style="16" customWidth="1"/>
    <col min="6" max="7" width="2.7109375" style="3" customWidth="1"/>
    <col min="8" max="8" width="11.421875" style="3" customWidth="1"/>
    <col min="9" max="9" width="2.7109375" style="3" customWidth="1"/>
    <col min="10" max="10" width="3.28125" style="3" customWidth="1"/>
    <col min="11" max="16384" width="11.421875" style="3" customWidth="1"/>
  </cols>
  <sheetData>
    <row r="3" spans="1:2" ht="12.75">
      <c r="A3" s="22"/>
      <c r="B3" s="26" t="s">
        <v>0</v>
      </c>
    </row>
    <row r="4" spans="1:2" ht="12.75">
      <c r="A4" s="22"/>
      <c r="B4" s="26"/>
    </row>
    <row r="5" spans="1:9" s="5" customFormat="1" ht="12.75">
      <c r="A5" s="7"/>
      <c r="B5" s="18"/>
      <c r="C5" s="19"/>
      <c r="D5" s="4" t="s">
        <v>1</v>
      </c>
      <c r="E5" s="15"/>
      <c r="F5" s="15"/>
      <c r="G5" s="15"/>
      <c r="H5" s="15" t="s">
        <v>308</v>
      </c>
      <c r="I5" s="15"/>
    </row>
    <row r="6" ht="12.75">
      <c r="D6" s="1"/>
    </row>
    <row r="7" spans="3:9" ht="12.75">
      <c r="C7" s="106" t="s">
        <v>221</v>
      </c>
      <c r="D7" s="23" t="s">
        <v>33</v>
      </c>
      <c r="E7" s="2"/>
      <c r="F7" s="2"/>
      <c r="G7" s="2"/>
      <c r="H7" s="2">
        <v>1100</v>
      </c>
      <c r="I7" s="2"/>
    </row>
    <row r="8" spans="3:9" ht="12.75">
      <c r="C8" s="106" t="s">
        <v>222</v>
      </c>
      <c r="D8" s="23" t="s">
        <v>167</v>
      </c>
      <c r="E8" s="2"/>
      <c r="F8" s="2"/>
      <c r="G8" s="2"/>
      <c r="H8" s="2">
        <v>14400</v>
      </c>
      <c r="I8" s="2"/>
    </row>
    <row r="9" spans="5:9" ht="12.75">
      <c r="E9" s="37"/>
      <c r="F9" s="56"/>
      <c r="G9" s="56"/>
      <c r="H9" s="56"/>
      <c r="I9" s="56"/>
    </row>
    <row r="10" spans="4:9" ht="12.75">
      <c r="D10" s="38" t="s">
        <v>237</v>
      </c>
      <c r="E10" s="25"/>
      <c r="F10" s="57"/>
      <c r="G10" s="57"/>
      <c r="H10" s="25">
        <f>SUM(H7:H9)</f>
        <v>15500</v>
      </c>
      <c r="I10" s="57"/>
    </row>
    <row r="13" spans="1:9" s="39" customFormat="1" ht="12.75">
      <c r="A13" s="80"/>
      <c r="C13" s="40"/>
      <c r="D13" s="1"/>
      <c r="E13" s="41"/>
      <c r="F13" s="59"/>
      <c r="G13" s="59"/>
      <c r="H13" s="59"/>
      <c r="I13" s="59"/>
    </row>
    <row r="14" spans="1:9" s="39" customFormat="1" ht="12.75">
      <c r="A14" s="80"/>
      <c r="C14" s="42"/>
      <c r="D14" s="1" t="s">
        <v>234</v>
      </c>
      <c r="E14" s="43"/>
      <c r="F14" s="57"/>
      <c r="G14" s="57"/>
      <c r="H14" s="43">
        <f>SUM(H10)</f>
        <v>15500</v>
      </c>
      <c r="I14" s="57"/>
    </row>
    <row r="15" ht="12.75">
      <c r="D15" s="24"/>
    </row>
    <row r="16" ht="12.75">
      <c r="D16" s="10"/>
    </row>
    <row r="17" spans="1:9" s="39" customFormat="1" ht="12.75">
      <c r="A17" s="80"/>
      <c r="C17" s="40"/>
      <c r="E17" s="44"/>
      <c r="F17" s="80"/>
      <c r="G17" s="80"/>
      <c r="I17" s="80"/>
    </row>
    <row r="18" spans="1:9" s="39" customFormat="1" ht="12.75">
      <c r="A18" s="80"/>
      <c r="C18" s="40"/>
      <c r="D18" s="1"/>
      <c r="E18" s="44"/>
      <c r="F18" s="80"/>
      <c r="G18" s="80"/>
      <c r="I18" s="80"/>
    </row>
    <row r="19" spans="1:2" ht="12.75">
      <c r="A19" s="22"/>
      <c r="B19" s="26" t="s">
        <v>36</v>
      </c>
    </row>
    <row r="20" spans="1:2" ht="12.75">
      <c r="A20" s="22"/>
      <c r="B20" s="26"/>
    </row>
    <row r="21" spans="2:9" ht="12.75">
      <c r="B21" s="14"/>
      <c r="C21" s="14"/>
      <c r="D21" s="70" t="s">
        <v>223</v>
      </c>
      <c r="E21" s="15"/>
      <c r="F21" s="15"/>
      <c r="G21" s="15"/>
      <c r="H21" s="15" t="s">
        <v>308</v>
      </c>
      <c r="I21" s="15"/>
    </row>
    <row r="22" ht="12.75">
      <c r="D22" s="26"/>
    </row>
    <row r="23" spans="3:9" ht="12.75">
      <c r="C23" s="106" t="s">
        <v>224</v>
      </c>
      <c r="D23" s="23" t="s">
        <v>38</v>
      </c>
      <c r="F23" s="2"/>
      <c r="G23" s="2"/>
      <c r="H23" s="2">
        <v>2000</v>
      </c>
      <c r="I23" s="2"/>
    </row>
    <row r="24" spans="3:9" ht="12.75">
      <c r="C24" s="106" t="s">
        <v>225</v>
      </c>
      <c r="D24" s="23" t="s">
        <v>226</v>
      </c>
      <c r="F24" s="2"/>
      <c r="G24" s="2"/>
      <c r="H24" s="2">
        <v>1100</v>
      </c>
      <c r="I24" s="2"/>
    </row>
    <row r="25" spans="3:9" ht="12.75">
      <c r="C25" s="106" t="s">
        <v>227</v>
      </c>
      <c r="D25" s="23" t="s">
        <v>202</v>
      </c>
      <c r="F25" s="2"/>
      <c r="G25" s="2"/>
      <c r="H25" s="2">
        <v>500</v>
      </c>
      <c r="I25" s="2"/>
    </row>
    <row r="26" spans="3:9" ht="12.75">
      <c r="C26" s="106" t="s">
        <v>228</v>
      </c>
      <c r="D26" s="23" t="s">
        <v>62</v>
      </c>
      <c r="F26" s="2"/>
      <c r="G26" s="2"/>
      <c r="H26" s="2">
        <v>200</v>
      </c>
      <c r="I26" s="2"/>
    </row>
    <row r="27" spans="3:9" ht="12.75">
      <c r="C27" s="106" t="s">
        <v>229</v>
      </c>
      <c r="D27" s="23" t="s">
        <v>63</v>
      </c>
      <c r="F27" s="2"/>
      <c r="G27" s="2"/>
      <c r="H27" s="2">
        <v>1000</v>
      </c>
      <c r="I27" s="2"/>
    </row>
    <row r="28" spans="3:9" ht="12.75">
      <c r="C28" s="106" t="s">
        <v>230</v>
      </c>
      <c r="D28" s="23" t="s">
        <v>65</v>
      </c>
      <c r="F28" s="2"/>
      <c r="G28" s="2"/>
      <c r="H28" s="2">
        <v>500</v>
      </c>
      <c r="I28" s="2"/>
    </row>
    <row r="29" spans="3:9" ht="12.75">
      <c r="C29" s="106" t="s">
        <v>231</v>
      </c>
      <c r="D29" s="23" t="s">
        <v>232</v>
      </c>
      <c r="F29" s="2"/>
      <c r="G29" s="2"/>
      <c r="H29" s="2">
        <v>1500</v>
      </c>
      <c r="I29" s="2"/>
    </row>
    <row r="30" spans="3:9" ht="12.75">
      <c r="C30" s="106" t="s">
        <v>233</v>
      </c>
      <c r="D30" s="23" t="s">
        <v>17</v>
      </c>
      <c r="F30" s="2"/>
      <c r="G30" s="2"/>
      <c r="H30" s="2">
        <v>300</v>
      </c>
      <c r="I30" s="2"/>
    </row>
    <row r="31" spans="5:9" ht="12.75">
      <c r="E31" s="37"/>
      <c r="F31" s="56"/>
      <c r="G31" s="56"/>
      <c r="H31" s="56"/>
      <c r="I31" s="56"/>
    </row>
    <row r="32" spans="4:9" ht="12.75">
      <c r="D32" s="38" t="s">
        <v>237</v>
      </c>
      <c r="E32" s="25"/>
      <c r="F32" s="57"/>
      <c r="G32" s="57"/>
      <c r="H32" s="25">
        <f>SUM(H23:H31)</f>
        <v>7100</v>
      </c>
      <c r="I32" s="57"/>
    </row>
    <row r="35" spans="4:9" ht="12.75">
      <c r="D35" s="21" t="s">
        <v>251</v>
      </c>
      <c r="E35" s="30"/>
      <c r="F35" s="57"/>
      <c r="G35" s="57"/>
      <c r="H35" s="57">
        <v>8400</v>
      </c>
      <c r="I35" s="57"/>
    </row>
    <row r="36" spans="5:9" ht="12.75">
      <c r="E36" s="37"/>
      <c r="F36" s="58"/>
      <c r="G36" s="58"/>
      <c r="H36" s="58"/>
      <c r="I36" s="58"/>
    </row>
    <row r="37" spans="4:9" ht="12.75">
      <c r="D37" s="26" t="s">
        <v>239</v>
      </c>
      <c r="E37" s="25"/>
      <c r="F37" s="57"/>
      <c r="G37" s="57"/>
      <c r="H37" s="25">
        <f>SUM(H35,H32)</f>
        <v>15500</v>
      </c>
      <c r="I37" s="57"/>
    </row>
    <row r="38" ht="12.75">
      <c r="D38" s="26"/>
    </row>
    <row r="39" spans="4:5" ht="12.75">
      <c r="D39" s="26"/>
      <c r="E39" s="30"/>
    </row>
    <row r="40" ht="12.75">
      <c r="D40" s="23"/>
    </row>
    <row r="41" ht="13.5" thickBot="1"/>
    <row r="42" spans="3:9" ht="12.75">
      <c r="C42" s="27"/>
      <c r="D42" s="28"/>
      <c r="E42" s="45"/>
      <c r="F42" s="45"/>
      <c r="G42" s="45"/>
      <c r="H42" s="45"/>
      <c r="I42" s="102"/>
    </row>
    <row r="43" spans="3:9" ht="12.75">
      <c r="C43" s="46"/>
      <c r="D43" s="10"/>
      <c r="E43" s="30"/>
      <c r="F43" s="81"/>
      <c r="G43" s="81"/>
      <c r="H43" s="30" t="s">
        <v>275</v>
      </c>
      <c r="I43" s="103"/>
    </row>
    <row r="44" spans="3:9" ht="12.75">
      <c r="C44" s="29"/>
      <c r="D44" s="31" t="s">
        <v>238</v>
      </c>
      <c r="E44" s="32"/>
      <c r="F44" s="57"/>
      <c r="G44" s="57"/>
      <c r="H44" s="32">
        <f>SUM(H37)</f>
        <v>15500</v>
      </c>
      <c r="I44" s="103"/>
    </row>
    <row r="45" spans="3:9" ht="12.75">
      <c r="C45" s="29"/>
      <c r="D45" s="33" t="s">
        <v>236</v>
      </c>
      <c r="E45" s="34"/>
      <c r="F45" s="57"/>
      <c r="G45" s="57"/>
      <c r="H45" s="34">
        <f>SUM(H14)</f>
        <v>15500</v>
      </c>
      <c r="I45" s="103"/>
    </row>
    <row r="46" spans="3:9" ht="12.75">
      <c r="C46" s="29"/>
      <c r="D46" s="31" t="s">
        <v>235</v>
      </c>
      <c r="E46" s="32"/>
      <c r="F46" s="57"/>
      <c r="G46" s="57"/>
      <c r="H46" s="32">
        <f>SUM(H45-H44)</f>
        <v>0</v>
      </c>
      <c r="I46" s="103"/>
    </row>
    <row r="47" spans="3:9" ht="13.5" thickBot="1">
      <c r="C47" s="35"/>
      <c r="D47" s="36"/>
      <c r="E47" s="47"/>
      <c r="F47" s="47"/>
      <c r="G47" s="47"/>
      <c r="H47" s="47"/>
      <c r="I47" s="104"/>
    </row>
  </sheetData>
  <sheetProtection/>
  <printOptions/>
  <pageMargins left="0.5" right="0.5" top="0.75" bottom="0.75" header="0.5" footer="0.5"/>
  <pageSetup horizontalDpi="600" verticalDpi="600" orientation="portrait" scale="95" r:id="rId1"/>
  <headerFooter alignWithMargins="0">
    <oddFooter>&amp;CAirport Fund Budget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G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1.8515625" style="60" customWidth="1"/>
    <col min="2" max="3" width="2.7109375" style="61" customWidth="1"/>
    <col min="4" max="4" width="12.57421875" style="60" customWidth="1"/>
    <col min="5" max="5" width="16.57421875" style="60" customWidth="1"/>
    <col min="6" max="6" width="16.8515625" style="60" customWidth="1"/>
    <col min="7" max="16384" width="9.140625" style="60" customWidth="1"/>
  </cols>
  <sheetData>
    <row r="3" spans="1:6" ht="15">
      <c r="A3" s="126" t="s">
        <v>322</v>
      </c>
      <c r="D3" s="92" t="s">
        <v>282</v>
      </c>
      <c r="E3" s="92" t="s">
        <v>283</v>
      </c>
      <c r="F3" s="92" t="s">
        <v>274</v>
      </c>
    </row>
    <row r="5" spans="1:6" ht="14.25">
      <c r="A5" s="60" t="s">
        <v>284</v>
      </c>
      <c r="D5" s="123">
        <v>21296243</v>
      </c>
      <c r="E5" s="123">
        <v>64515342</v>
      </c>
      <c r="F5" s="62">
        <f>SUM(D5:E5)</f>
        <v>85811585</v>
      </c>
    </row>
    <row r="6" spans="1:6" ht="14.25">
      <c r="A6" s="60" t="s">
        <v>285</v>
      </c>
      <c r="B6" s="63" t="s">
        <v>286</v>
      </c>
      <c r="C6" s="63"/>
      <c r="D6" s="62">
        <v>0</v>
      </c>
      <c r="E6" s="62">
        <v>0</v>
      </c>
      <c r="F6" s="62">
        <f>SUM(D6:E6)</f>
        <v>0</v>
      </c>
    </row>
    <row r="7" spans="1:6" ht="14.25">
      <c r="A7" s="60" t="s">
        <v>306</v>
      </c>
      <c r="B7" s="63"/>
      <c r="C7" s="63"/>
      <c r="D7" s="62">
        <v>0</v>
      </c>
      <c r="E7" s="62">
        <v>0</v>
      </c>
      <c r="F7" s="62">
        <f>SUM(D7:E7)</f>
        <v>0</v>
      </c>
    </row>
    <row r="8" spans="1:6" ht="14.25">
      <c r="A8" s="60" t="s">
        <v>299</v>
      </c>
      <c r="B8" s="63" t="s">
        <v>287</v>
      </c>
      <c r="C8" s="63"/>
      <c r="D8" s="82">
        <v>5218177</v>
      </c>
      <c r="E8" s="82">
        <v>14374075</v>
      </c>
      <c r="F8" s="64">
        <f>SUM(D8:E8)</f>
        <v>19592252</v>
      </c>
    </row>
    <row r="9" spans="1:7" ht="15">
      <c r="A9" s="65" t="s">
        <v>288</v>
      </c>
      <c r="B9" s="69" t="s">
        <v>291</v>
      </c>
      <c r="C9" s="69"/>
      <c r="D9" s="66">
        <f>SUM(D5:D6)-D8</f>
        <v>16078066</v>
      </c>
      <c r="E9" s="66">
        <f>SUM(E5:E7)-E8</f>
        <v>50141267</v>
      </c>
      <c r="F9" s="66">
        <f>SUM(D9:E9)</f>
        <v>66219333</v>
      </c>
      <c r="G9" s="93"/>
    </row>
    <row r="10" spans="1:6" ht="14.25">
      <c r="A10" s="60" t="s">
        <v>290</v>
      </c>
      <c r="B10" s="61" t="s">
        <v>289</v>
      </c>
      <c r="D10" s="67">
        <f>SUM(D17)</f>
        <v>0.5382</v>
      </c>
      <c r="E10" s="67">
        <f>SUM(D10)</f>
        <v>0.5382</v>
      </c>
      <c r="F10" s="67">
        <f>SUM(E10)</f>
        <v>0.5382</v>
      </c>
    </row>
    <row r="11" spans="1:7" ht="15">
      <c r="A11" s="65" t="s">
        <v>293</v>
      </c>
      <c r="B11" s="69" t="s">
        <v>291</v>
      </c>
      <c r="C11" s="69"/>
      <c r="D11" s="66">
        <f>SUM(D9/100)*D10</f>
        <v>86532.151212</v>
      </c>
      <c r="E11" s="66">
        <f>SUM(E9/100)*E10</f>
        <v>269860.298994</v>
      </c>
      <c r="F11" s="66">
        <f>SUM(D11:E11)</f>
        <v>356392.450206</v>
      </c>
      <c r="G11" s="93"/>
    </row>
    <row r="12" spans="1:6" ht="14.25">
      <c r="A12" s="60" t="s">
        <v>294</v>
      </c>
      <c r="B12" s="63" t="s">
        <v>286</v>
      </c>
      <c r="C12" s="63"/>
      <c r="D12" s="82">
        <v>4265</v>
      </c>
      <c r="E12" s="82">
        <v>57989.11</v>
      </c>
      <c r="F12" s="64">
        <f>SUM(D12:E12)</f>
        <v>62254.11</v>
      </c>
    </row>
    <row r="13" spans="1:7" ht="15">
      <c r="A13" s="65" t="s">
        <v>292</v>
      </c>
      <c r="B13" s="69" t="s">
        <v>291</v>
      </c>
      <c r="C13" s="69"/>
      <c r="D13" s="66">
        <f>SUM(D11:D12)</f>
        <v>90797.151212</v>
      </c>
      <c r="E13" s="66">
        <f>SUM(E11:E12)</f>
        <v>327849.408994</v>
      </c>
      <c r="F13" s="66">
        <f>SUM(D13:E13)</f>
        <v>418646.560206</v>
      </c>
      <c r="G13" s="93"/>
    </row>
    <row r="14" spans="1:6" ht="15" thickBot="1">
      <c r="A14" s="60" t="s">
        <v>295</v>
      </c>
      <c r="B14" s="63" t="s">
        <v>289</v>
      </c>
      <c r="C14" s="63"/>
      <c r="D14" s="68">
        <v>0.94</v>
      </c>
      <c r="E14" s="68">
        <v>0.94</v>
      </c>
      <c r="F14" s="68">
        <v>0.94</v>
      </c>
    </row>
    <row r="15" spans="1:7" ht="15.75" thickTop="1">
      <c r="A15" s="65" t="s">
        <v>296</v>
      </c>
      <c r="B15" s="69" t="s">
        <v>291</v>
      </c>
      <c r="C15" s="69"/>
      <c r="D15" s="66">
        <f>SUM(D13*D14)</f>
        <v>85349.32213927999</v>
      </c>
      <c r="E15" s="66">
        <f>SUM(E13*E14)</f>
        <v>308178.44445436</v>
      </c>
      <c r="F15" s="66">
        <f>SUM(D15:E15)</f>
        <v>393527.76659364</v>
      </c>
      <c r="G15" s="93"/>
    </row>
    <row r="17" spans="1:5" ht="15">
      <c r="A17" s="92" t="s">
        <v>297</v>
      </c>
      <c r="D17" s="94">
        <v>0.5382</v>
      </c>
      <c r="E17" s="94"/>
    </row>
    <row r="19" spans="1:4" ht="15">
      <c r="A19" s="92" t="s">
        <v>298</v>
      </c>
      <c r="D19" s="95">
        <v>393500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Abernathy</dc:creator>
  <cp:keywords/>
  <dc:description/>
  <cp:lastModifiedBy>City Manager</cp:lastModifiedBy>
  <cp:lastPrinted>2012-07-10T15:02:26Z</cp:lastPrinted>
  <dcterms:created xsi:type="dcterms:W3CDTF">2006-01-18T21:07:20Z</dcterms:created>
  <dcterms:modified xsi:type="dcterms:W3CDTF">2012-07-31T18:37:40Z</dcterms:modified>
  <cp:category/>
  <cp:version/>
  <cp:contentType/>
  <cp:contentStatus/>
</cp:coreProperties>
</file>